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X:\Partner - GHC\Database - Disability\Admin\Admin\Files For New Participants-Registration Kit\2024\"/>
    </mc:Choice>
  </mc:AlternateContent>
  <xr:revisionPtr revIDLastSave="0" documentId="13_ncr:1_{0F678C85-E379-4A69-BF40-F79A9EFEABB8}" xr6:coauthVersionLast="47" xr6:coauthVersionMax="47" xr10:uidLastSave="{00000000-0000-0000-0000-000000000000}"/>
  <workbookProtection workbookAlgorithmName="SHA-512" workbookHashValue="3OshVrkQSVDf9KqqYbumHzIKi738wQankHKCgTfnfJ6TPSLq6otvKDC6zUPtSqnAFAA9e44iVdbH6jzZ5zv9GQ==" workbookSaltValue="C02Iaqpe3jo60u40YG8gEQ==" workbookSpinCount="100000" lockStructure="1"/>
  <bookViews>
    <workbookView xWindow="-120" yWindow="-120" windowWidth="29040" windowHeight="15840" tabRatio="921" xr2:uid="{3CB9F5B8-A2ED-412F-9D45-F5E06AF7D5F5}"/>
  </bookViews>
  <sheets>
    <sheet name="Registration Kit" sheetId="1" r:id="rId1"/>
    <sheet name="Application Form" sheetId="2" r:id="rId2"/>
    <sheet name="Contact Details" sheetId="3" r:id="rId3"/>
    <sheet name="SIL Services" sheetId="4" r:id="rId4"/>
    <sheet name="Software Survey" sheetId="5" r:id="rId5"/>
    <sheet name="Registration Declaration" sheetId="6" r:id="rId6"/>
    <sheet name="Benchmark Timetable" sheetId="7" r:id="rId7"/>
    <sheet name="Terms and Conditions" sheetId="8" r:id="rId8"/>
    <sheet name="Price Structure" sheetId="9" r:id="rId9"/>
    <sheet name="StewartBrown Contact Details" sheetId="10" r:id="rId10"/>
    <sheet name="APS (OUO)" sheetId="14" state="hidden" r:id="rId11"/>
    <sheet name="Upload Email Contacts (OUO)" sheetId="15" state="hidden" r:id="rId12"/>
    <sheet name="SIL Homes Rates" sheetId="12" state="veryHidden" r:id="rId13"/>
    <sheet name="Participants Rates" sheetId="13" state="veryHidden" r:id="rId14"/>
  </sheets>
  <externalReferences>
    <externalReference r:id="rId15"/>
    <externalReference r:id="rId16"/>
  </externalReferences>
  <definedNames>
    <definedName name="Period_Days">'[1]June16 HC Data Dump'!#REF!</definedName>
    <definedName name="perioddays">[2]Parameters!$B$2</definedName>
    <definedName name="periodweeks">[2]Parameters!$B$3</definedName>
    <definedName name="_xlnm.Print_Area" localSheetId="10">'APS (OUO)'!$A$1:$I$65</definedName>
    <definedName name="RACF_st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 i="15" l="1"/>
  <c r="AC4" i="15"/>
  <c r="AC5" i="15"/>
  <c r="AC6" i="15"/>
  <c r="AC7" i="15"/>
  <c r="AC8" i="15"/>
  <c r="AC9" i="15"/>
  <c r="AC10" i="15"/>
  <c r="AC11" i="15"/>
  <c r="AC2" i="15"/>
  <c r="Y3" i="15"/>
  <c r="Y4" i="15"/>
  <c r="Y5" i="15"/>
  <c r="Y6" i="15"/>
  <c r="Y7" i="15"/>
  <c r="Y8" i="15"/>
  <c r="Y9" i="15"/>
  <c r="Y10" i="15"/>
  <c r="Y11" i="15"/>
  <c r="Y2" i="15"/>
  <c r="B4" i="15"/>
  <c r="B5" i="15"/>
  <c r="B6" i="15"/>
  <c r="B7" i="15"/>
  <c r="B8" i="15"/>
  <c r="B9" i="15"/>
  <c r="B10" i="15"/>
  <c r="B11" i="15"/>
  <c r="D42" i="14"/>
  <c r="G40" i="9"/>
  <c r="G36" i="9"/>
  <c r="W11" i="15"/>
  <c r="AE11" i="15" s="1"/>
  <c r="W10" i="15"/>
  <c r="AE10" i="15" s="1"/>
  <c r="W9" i="15"/>
  <c r="AE9" i="15" s="1"/>
  <c r="W8" i="15"/>
  <c r="AE8" i="15" s="1"/>
  <c r="W7" i="15"/>
  <c r="AE7" i="15" s="1"/>
  <c r="W6" i="15"/>
  <c r="AE6" i="15" s="1"/>
  <c r="W5" i="15"/>
  <c r="AE5" i="15" s="1"/>
  <c r="W4" i="15"/>
  <c r="AE4" i="15" s="1"/>
  <c r="W3" i="15"/>
  <c r="AE3" i="15" s="1"/>
  <c r="W2" i="15"/>
  <c r="AE2" i="15" s="1"/>
  <c r="X3" i="15"/>
  <c r="U3" i="15"/>
  <c r="U11" i="15"/>
  <c r="U10" i="15"/>
  <c r="U9" i="15"/>
  <c r="U8" i="15"/>
  <c r="U7" i="15"/>
  <c r="U6" i="15"/>
  <c r="U5" i="15"/>
  <c r="U4" i="15"/>
  <c r="U2" i="15"/>
  <c r="S11" i="15"/>
  <c r="T10" i="15"/>
  <c r="S10" i="15"/>
  <c r="T9" i="15"/>
  <c r="S9" i="15"/>
  <c r="T8" i="15"/>
  <c r="S8" i="15"/>
  <c r="T7" i="15"/>
  <c r="S7" i="15"/>
  <c r="T6" i="15"/>
  <c r="S6" i="15"/>
  <c r="T5" i="15"/>
  <c r="S5" i="15"/>
  <c r="T4" i="15"/>
  <c r="S4" i="15"/>
  <c r="T3" i="15"/>
  <c r="S3" i="15"/>
  <c r="T11" i="15"/>
  <c r="T2" i="15"/>
  <c r="S2" i="15"/>
  <c r="R4" i="15"/>
  <c r="R5" i="15"/>
  <c r="R6" i="15"/>
  <c r="R7" i="15"/>
  <c r="R8" i="15"/>
  <c r="R9" i="15"/>
  <c r="R10" i="15"/>
  <c r="R11" i="15"/>
  <c r="R3" i="15"/>
  <c r="R2" i="15"/>
  <c r="P4" i="15"/>
  <c r="P5" i="15"/>
  <c r="P6" i="15"/>
  <c r="P7" i="15"/>
  <c r="P8" i="15"/>
  <c r="P9" i="15"/>
  <c r="P10" i="15"/>
  <c r="P11" i="15"/>
  <c r="P3" i="15"/>
  <c r="P2" i="15"/>
  <c r="O4" i="15"/>
  <c r="O5" i="15"/>
  <c r="O6" i="15"/>
  <c r="O7" i="15"/>
  <c r="O8" i="15"/>
  <c r="O9" i="15"/>
  <c r="O10" i="15"/>
  <c r="O11" i="15"/>
  <c r="O3" i="15"/>
  <c r="O2" i="15"/>
  <c r="N4" i="15"/>
  <c r="N5" i="15"/>
  <c r="N6" i="15"/>
  <c r="N7" i="15"/>
  <c r="N8" i="15"/>
  <c r="N9" i="15"/>
  <c r="N10" i="15"/>
  <c r="N11" i="15"/>
  <c r="N3" i="15"/>
  <c r="N2" i="15"/>
  <c r="M4" i="15"/>
  <c r="M5" i="15"/>
  <c r="M6" i="15"/>
  <c r="M7" i="15"/>
  <c r="M8" i="15"/>
  <c r="M9" i="15"/>
  <c r="M10" i="15"/>
  <c r="M11" i="15"/>
  <c r="M3" i="15"/>
  <c r="M2" i="15"/>
  <c r="L3" i="15"/>
  <c r="L4" i="15"/>
  <c r="L5" i="15"/>
  <c r="L6" i="15"/>
  <c r="L7" i="15"/>
  <c r="L8" i="15"/>
  <c r="L9" i="15"/>
  <c r="L10" i="15"/>
  <c r="L11" i="15"/>
  <c r="L2" i="15"/>
  <c r="K4" i="15"/>
  <c r="K5" i="15"/>
  <c r="K6" i="15"/>
  <c r="K7" i="15"/>
  <c r="K8" i="15"/>
  <c r="K9" i="15"/>
  <c r="K10" i="15"/>
  <c r="K11" i="15"/>
  <c r="K3" i="15"/>
  <c r="K2" i="15"/>
  <c r="J4" i="15"/>
  <c r="J5" i="15"/>
  <c r="J6" i="15"/>
  <c r="J7" i="15"/>
  <c r="J8" i="15"/>
  <c r="J9" i="15"/>
  <c r="J10" i="15"/>
  <c r="J11" i="15"/>
  <c r="J3" i="15"/>
  <c r="J2" i="15"/>
  <c r="I4" i="15"/>
  <c r="I5" i="15"/>
  <c r="I6" i="15"/>
  <c r="I7" i="15"/>
  <c r="I8" i="15"/>
  <c r="I9" i="15"/>
  <c r="I10" i="15"/>
  <c r="I11" i="15"/>
  <c r="I3" i="15"/>
  <c r="I2" i="15"/>
  <c r="H4" i="15"/>
  <c r="H5" i="15"/>
  <c r="H6" i="15"/>
  <c r="H7" i="15"/>
  <c r="H8" i="15"/>
  <c r="H9" i="15"/>
  <c r="H10" i="15"/>
  <c r="H11" i="15"/>
  <c r="H3" i="15"/>
  <c r="H2" i="15"/>
  <c r="G4" i="15"/>
  <c r="G5" i="15"/>
  <c r="G6" i="15"/>
  <c r="G7" i="15"/>
  <c r="G8" i="15"/>
  <c r="G9" i="15"/>
  <c r="G10" i="15"/>
  <c r="G11" i="15"/>
  <c r="G3" i="15"/>
  <c r="G2" i="15"/>
  <c r="F3" i="15"/>
  <c r="F4" i="15"/>
  <c r="F5" i="15"/>
  <c r="F6" i="15"/>
  <c r="F7" i="15"/>
  <c r="F8" i="15"/>
  <c r="F9" i="15"/>
  <c r="F10" i="15"/>
  <c r="F11" i="15"/>
  <c r="F2" i="15"/>
  <c r="E4" i="15"/>
  <c r="E5" i="15"/>
  <c r="E6" i="15"/>
  <c r="E7" i="15"/>
  <c r="E8" i="15"/>
  <c r="E9" i="15"/>
  <c r="E10" i="15"/>
  <c r="E11" i="15"/>
  <c r="E3" i="15"/>
  <c r="E2" i="15"/>
  <c r="D11" i="15"/>
  <c r="D10" i="15"/>
  <c r="D9" i="15"/>
  <c r="D8" i="15"/>
  <c r="D7" i="15"/>
  <c r="D6" i="15"/>
  <c r="D5" i="15"/>
  <c r="D4" i="15"/>
  <c r="D2" i="15"/>
  <c r="D3" i="15"/>
  <c r="C3" i="15"/>
  <c r="C4" i="15"/>
  <c r="C5" i="15"/>
  <c r="C6" i="15"/>
  <c r="C7" i="15"/>
  <c r="C8" i="15"/>
  <c r="C9" i="15"/>
  <c r="C10" i="15"/>
  <c r="C11" i="15"/>
  <c r="C2" i="15"/>
  <c r="B3" i="15"/>
  <c r="A11" i="15"/>
  <c r="A10" i="15"/>
  <c r="A9" i="15"/>
  <c r="A8" i="15"/>
  <c r="A7" i="15"/>
  <c r="A6" i="15"/>
  <c r="A5" i="15"/>
  <c r="A4" i="15"/>
  <c r="A3" i="15"/>
  <c r="B2" i="15"/>
  <c r="A2" i="15"/>
  <c r="D19" i="14"/>
  <c r="I43" i="14"/>
  <c r="G43" i="14"/>
  <c r="D43" i="14"/>
  <c r="D41" i="14"/>
  <c r="D64" i="14" l="1"/>
  <c r="E59" i="14"/>
  <c r="E60" i="14"/>
  <c r="E58" i="14"/>
  <c r="E57" i="14"/>
  <c r="E56" i="14"/>
  <c r="D53" i="14"/>
  <c r="I46" i="14"/>
  <c r="G46" i="14"/>
  <c r="D46" i="14"/>
  <c r="D45" i="14"/>
  <c r="D44" i="14"/>
  <c r="E15" i="14"/>
  <c r="E17" i="14" s="1"/>
  <c r="I63" i="14"/>
  <c r="G42" i="9"/>
  <c r="G38" i="9"/>
  <c r="E10" i="13"/>
  <c r="E9" i="13"/>
  <c r="E8" i="13"/>
  <c r="E7" i="13"/>
  <c r="E6" i="13"/>
  <c r="E5" i="13"/>
  <c r="E4" i="13"/>
  <c r="D4" i="13"/>
  <c r="D5" i="13" s="1"/>
  <c r="D6" i="13" s="1"/>
  <c r="D7" i="13" s="1"/>
  <c r="D8" i="13" s="1"/>
  <c r="D9" i="13" s="1"/>
  <c r="D10" i="13" s="1"/>
  <c r="E3" i="13"/>
  <c r="B105" i="12"/>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 r="B481" i="12" s="1"/>
  <c r="B482" i="12" s="1"/>
  <c r="B483" i="12" s="1"/>
  <c r="B484" i="12" s="1"/>
  <c r="B485" i="12" s="1"/>
  <c r="B486" i="12" s="1"/>
  <c r="B487" i="12" s="1"/>
  <c r="B488" i="12" s="1"/>
  <c r="B489" i="12" s="1"/>
  <c r="B490" i="12" s="1"/>
  <c r="B491" i="12" s="1"/>
  <c r="B492" i="12" s="1"/>
  <c r="B493" i="12" s="1"/>
  <c r="B494" i="12" s="1"/>
  <c r="B495" i="12" s="1"/>
  <c r="B496" i="12" s="1"/>
  <c r="B497" i="12" s="1"/>
  <c r="B498" i="12" s="1"/>
  <c r="B499" i="12" s="1"/>
  <c r="B500" i="12" s="1"/>
  <c r="B501" i="12" s="1"/>
  <c r="B502" i="12" s="1"/>
  <c r="B503" i="12" s="1"/>
  <c r="B25" i="12"/>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5" i="12"/>
  <c r="B16" i="12" s="1"/>
  <c r="B17" i="12" s="1"/>
  <c r="B18" i="12" s="1"/>
  <c r="B19" i="12" s="1"/>
  <c r="B20" i="12" s="1"/>
  <c r="B21" i="12" s="1"/>
  <c r="B22" i="12" s="1"/>
  <c r="B23" i="12" s="1"/>
  <c r="B11" i="12"/>
  <c r="B12" i="12" s="1"/>
  <c r="B13" i="12" s="1"/>
  <c r="B10" i="12"/>
  <c r="B9" i="12"/>
  <c r="A7" i="12"/>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A320" i="12" s="1"/>
  <c r="A321" i="12" s="1"/>
  <c r="A322" i="12" s="1"/>
  <c r="A323" i="12" s="1"/>
  <c r="A324" i="12" s="1"/>
  <c r="A325" i="12" s="1"/>
  <c r="A326" i="12" s="1"/>
  <c r="A327" i="12" s="1"/>
  <c r="A328" i="12" s="1"/>
  <c r="A329" i="12" s="1"/>
  <c r="A330" i="12" s="1"/>
  <c r="A331" i="12" s="1"/>
  <c r="A332" i="12" s="1"/>
  <c r="A333" i="12" s="1"/>
  <c r="A334" i="12" s="1"/>
  <c r="A335" i="12" s="1"/>
  <c r="A336" i="12" s="1"/>
  <c r="A337" i="12" s="1"/>
  <c r="A338" i="12" s="1"/>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384" i="12" s="1"/>
  <c r="A385" i="12" s="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A409" i="12" s="1"/>
  <c r="A410" i="12" s="1"/>
  <c r="A411" i="12" s="1"/>
  <c r="A412" i="12" s="1"/>
  <c r="A413" i="12" s="1"/>
  <c r="A414" i="12" s="1"/>
  <c r="A415" i="12" s="1"/>
  <c r="A416" i="12" s="1"/>
  <c r="A417" i="12" s="1"/>
  <c r="A418" i="12" s="1"/>
  <c r="A419" i="12" s="1"/>
  <c r="A420" i="12" s="1"/>
  <c r="A421" i="12" s="1"/>
  <c r="A422" i="12" s="1"/>
  <c r="A423" i="12" s="1"/>
  <c r="A424" i="12" s="1"/>
  <c r="A425" i="12" s="1"/>
  <c r="A426" i="12" s="1"/>
  <c r="A427" i="12" s="1"/>
  <c r="A428" i="12" s="1"/>
  <c r="A429" i="12" s="1"/>
  <c r="A430" i="12" s="1"/>
  <c r="A431" i="12" s="1"/>
  <c r="A432" i="12" s="1"/>
  <c r="A433" i="12" s="1"/>
  <c r="A434" i="12" s="1"/>
  <c r="A435" i="12" s="1"/>
  <c r="A436" i="12" s="1"/>
  <c r="A437" i="12" s="1"/>
  <c r="A438" i="12" s="1"/>
  <c r="A439" i="12" s="1"/>
  <c r="A440" i="12" s="1"/>
  <c r="A441" i="12" s="1"/>
  <c r="A442" i="12" s="1"/>
  <c r="A443" i="12" s="1"/>
  <c r="A444" i="12" s="1"/>
  <c r="A445" i="12" s="1"/>
  <c r="A446" i="12" s="1"/>
  <c r="A447" i="12" s="1"/>
  <c r="A448" i="12" s="1"/>
  <c r="A449" i="12" s="1"/>
  <c r="A450" i="12" s="1"/>
  <c r="A451" i="12" s="1"/>
  <c r="A452" i="12" s="1"/>
  <c r="A453" i="12" s="1"/>
  <c r="A454" i="12" s="1"/>
  <c r="A455" i="12" s="1"/>
  <c r="A456" i="12" s="1"/>
  <c r="A457" i="12" s="1"/>
  <c r="A458" i="12" s="1"/>
  <c r="A459" i="12" s="1"/>
  <c r="A460" i="12" s="1"/>
  <c r="A461" i="12" s="1"/>
  <c r="A462" i="12" s="1"/>
  <c r="A463" i="12" s="1"/>
  <c r="A464" i="12" s="1"/>
  <c r="A465" i="12" s="1"/>
  <c r="A466" i="12" s="1"/>
  <c r="A467" i="12" s="1"/>
  <c r="A468" i="12" s="1"/>
  <c r="A469" i="12" s="1"/>
  <c r="A470" i="12" s="1"/>
  <c r="A471" i="12" s="1"/>
  <c r="A472" i="12" s="1"/>
  <c r="A473" i="12" s="1"/>
  <c r="A474" i="12" s="1"/>
  <c r="A475" i="12" s="1"/>
  <c r="A476" i="12" s="1"/>
  <c r="A477" i="12" s="1"/>
  <c r="A478" i="12" s="1"/>
  <c r="A479" i="12" s="1"/>
  <c r="A480" i="12" s="1"/>
  <c r="A481" i="12" s="1"/>
  <c r="A482" i="12" s="1"/>
  <c r="A483" i="12" s="1"/>
  <c r="A484" i="12" s="1"/>
  <c r="A485" i="12" s="1"/>
  <c r="A486" i="12" s="1"/>
  <c r="A487" i="12" s="1"/>
  <c r="A488" i="12" s="1"/>
  <c r="A489" i="12" s="1"/>
  <c r="A490" i="12" s="1"/>
  <c r="A491" i="12" s="1"/>
  <c r="A492" i="12" s="1"/>
  <c r="A493" i="12" s="1"/>
  <c r="A494" i="12" s="1"/>
  <c r="A495" i="12" s="1"/>
  <c r="A496" i="12" s="1"/>
  <c r="A497" i="12" s="1"/>
  <c r="A498" i="12" s="1"/>
  <c r="A499" i="12" s="1"/>
  <c r="A500" i="12" s="1"/>
  <c r="A501" i="12" s="1"/>
  <c r="A502" i="12" s="1"/>
  <c r="A503" i="12" s="1"/>
  <c r="A6" i="12"/>
  <c r="B5" i="12"/>
  <c r="B6" i="12" s="1"/>
  <c r="B7" i="12" s="1"/>
  <c r="A5" i="12"/>
  <c r="D4" i="12"/>
  <c r="C4" i="12"/>
  <c r="C5" i="12" s="1"/>
  <c r="C29" i="14" l="1"/>
  <c r="C30" i="14"/>
  <c r="G44" i="9"/>
  <c r="C6" i="12"/>
  <c r="D5" i="12"/>
  <c r="C7" i="12" l="1"/>
  <c r="D6" i="12"/>
  <c r="D7" i="12" l="1"/>
  <c r="C8" i="12"/>
  <c r="C9" i="12" l="1"/>
  <c r="D8" i="12"/>
  <c r="C10" i="12" l="1"/>
  <c r="D9" i="12"/>
  <c r="D10" i="12" l="1"/>
  <c r="C11" i="12"/>
  <c r="C12" i="12" l="1"/>
  <c r="D11" i="12"/>
  <c r="C13" i="12" l="1"/>
  <c r="D12" i="12"/>
  <c r="C14" i="12" l="1"/>
  <c r="D13" i="12"/>
  <c r="D14" i="12" l="1"/>
  <c r="C15" i="12"/>
  <c r="C16" i="12" l="1"/>
  <c r="D15" i="12"/>
  <c r="C17" i="12" l="1"/>
  <c r="D16" i="12"/>
  <c r="C18" i="12" l="1"/>
  <c r="D17" i="12"/>
  <c r="D18" i="12" l="1"/>
  <c r="C19" i="12"/>
  <c r="C20" i="12" l="1"/>
  <c r="D19" i="12"/>
  <c r="C21" i="12" l="1"/>
  <c r="D20" i="12"/>
  <c r="C22" i="12" l="1"/>
  <c r="D21" i="12"/>
  <c r="D22" i="12" l="1"/>
  <c r="C23" i="12"/>
  <c r="C24" i="12" l="1"/>
  <c r="D23" i="12"/>
  <c r="C25" i="12" l="1"/>
  <c r="D24" i="12"/>
  <c r="C26" i="12" l="1"/>
  <c r="D25" i="12"/>
  <c r="D26" i="12" l="1"/>
  <c r="C27" i="12"/>
  <c r="C28" i="12" l="1"/>
  <c r="D27" i="12"/>
  <c r="C29" i="12" l="1"/>
  <c r="D28" i="12"/>
  <c r="C30" i="12" l="1"/>
  <c r="D29" i="12"/>
  <c r="D30" i="12" l="1"/>
  <c r="C31" i="12"/>
  <c r="C32" i="12" l="1"/>
  <c r="D31" i="12"/>
  <c r="C33" i="12" l="1"/>
  <c r="D32" i="12"/>
  <c r="C34" i="12" l="1"/>
  <c r="D33" i="12"/>
  <c r="D34" i="12" l="1"/>
  <c r="C35" i="12"/>
  <c r="C36" i="12" l="1"/>
  <c r="D35" i="12"/>
  <c r="C37" i="12" l="1"/>
  <c r="D36" i="12"/>
  <c r="C38" i="12" l="1"/>
  <c r="D37" i="12"/>
  <c r="D38" i="12" l="1"/>
  <c r="C39" i="12"/>
  <c r="C40" i="12" l="1"/>
  <c r="D39" i="12"/>
  <c r="C41" i="12" l="1"/>
  <c r="D40" i="12"/>
  <c r="C42" i="12" l="1"/>
  <c r="D41" i="12"/>
  <c r="D42" i="12" l="1"/>
  <c r="C43" i="12"/>
  <c r="C44" i="12" l="1"/>
  <c r="D43" i="12"/>
  <c r="C45" i="12" l="1"/>
  <c r="D44" i="12"/>
  <c r="C46" i="12" l="1"/>
  <c r="D45" i="12"/>
  <c r="D46" i="12" l="1"/>
  <c r="C47" i="12"/>
  <c r="C48" i="12" l="1"/>
  <c r="D47" i="12"/>
  <c r="C49" i="12" l="1"/>
  <c r="D48" i="12"/>
  <c r="C50" i="12" l="1"/>
  <c r="D49" i="12"/>
  <c r="D50" i="12" l="1"/>
  <c r="C51" i="12"/>
  <c r="C52" i="12" l="1"/>
  <c r="D51" i="12"/>
  <c r="C53" i="12" l="1"/>
  <c r="D52" i="12"/>
  <c r="C54" i="12" l="1"/>
  <c r="D53" i="12"/>
  <c r="D54" i="12" l="1"/>
  <c r="C55" i="12"/>
  <c r="C56" i="12" l="1"/>
  <c r="D55" i="12"/>
  <c r="C57" i="12" l="1"/>
  <c r="D56" i="12"/>
  <c r="C58" i="12" l="1"/>
  <c r="D57" i="12"/>
  <c r="D58" i="12" l="1"/>
  <c r="C59" i="12"/>
  <c r="C60" i="12" l="1"/>
  <c r="D59" i="12"/>
  <c r="C61" i="12" l="1"/>
  <c r="D60" i="12"/>
  <c r="C62" i="12" l="1"/>
  <c r="D61" i="12"/>
  <c r="D62" i="12" l="1"/>
  <c r="C63" i="12"/>
  <c r="C64" i="12" l="1"/>
  <c r="D63" i="12"/>
  <c r="C65" i="12" l="1"/>
  <c r="D64" i="12"/>
  <c r="C66" i="12" l="1"/>
  <c r="D65" i="12"/>
  <c r="D66" i="12" l="1"/>
  <c r="C67" i="12"/>
  <c r="C68" i="12" l="1"/>
  <c r="D67" i="12"/>
  <c r="C69" i="12" l="1"/>
  <c r="D68" i="12"/>
  <c r="C70" i="12" l="1"/>
  <c r="D69" i="12"/>
  <c r="D70" i="12" l="1"/>
  <c r="C71" i="12"/>
  <c r="C72" i="12" l="1"/>
  <c r="D71" i="12"/>
  <c r="C73" i="12" l="1"/>
  <c r="D72" i="12"/>
  <c r="C74" i="12" l="1"/>
  <c r="D73" i="12"/>
  <c r="D74" i="12" l="1"/>
  <c r="C75" i="12"/>
  <c r="C76" i="12" l="1"/>
  <c r="D75" i="12"/>
  <c r="C77" i="12" l="1"/>
  <c r="D76" i="12"/>
  <c r="C78" i="12" l="1"/>
  <c r="D77" i="12"/>
  <c r="D78" i="12" l="1"/>
  <c r="C79" i="12"/>
  <c r="C80" i="12" l="1"/>
  <c r="D79" i="12"/>
  <c r="C81" i="12" l="1"/>
  <c r="D80" i="12"/>
  <c r="C82" i="12" l="1"/>
  <c r="D81" i="12"/>
  <c r="D82" i="12" l="1"/>
  <c r="C83" i="12"/>
  <c r="C84" i="12" l="1"/>
  <c r="D83" i="12"/>
  <c r="C85" i="12" l="1"/>
  <c r="D84" i="12"/>
  <c r="C86" i="12" l="1"/>
  <c r="D85" i="12"/>
  <c r="D86" i="12" l="1"/>
  <c r="C87" i="12"/>
  <c r="C88" i="12" l="1"/>
  <c r="D87" i="12"/>
  <c r="C89" i="12" l="1"/>
  <c r="D88" i="12"/>
  <c r="C90" i="12" l="1"/>
  <c r="D89" i="12"/>
  <c r="D90" i="12" l="1"/>
  <c r="C91" i="12"/>
  <c r="C92" i="12" l="1"/>
  <c r="D91" i="12"/>
  <c r="C93" i="12" l="1"/>
  <c r="D92" i="12"/>
  <c r="C94" i="12" l="1"/>
  <c r="D93" i="12"/>
  <c r="D94" i="12" l="1"/>
  <c r="C95" i="12"/>
  <c r="C96" i="12" l="1"/>
  <c r="D95" i="12"/>
  <c r="C97" i="12" l="1"/>
  <c r="D96" i="12"/>
  <c r="C98" i="12" l="1"/>
  <c r="D97" i="12"/>
  <c r="D98" i="12" l="1"/>
  <c r="C99" i="12"/>
  <c r="C100" i="12" l="1"/>
  <c r="D99" i="12"/>
  <c r="C101" i="12" l="1"/>
  <c r="D100" i="12"/>
  <c r="C102" i="12" l="1"/>
  <c r="D101" i="12"/>
  <c r="D102" i="12" l="1"/>
  <c r="C103" i="12"/>
  <c r="C104" i="12" l="1"/>
  <c r="D103" i="12"/>
  <c r="C105" i="12" l="1"/>
  <c r="D104" i="12"/>
  <c r="C106" i="12" l="1"/>
  <c r="D105" i="12"/>
  <c r="C107" i="12" l="1"/>
  <c r="D106" i="12"/>
  <c r="C108" i="12" l="1"/>
  <c r="D107" i="12"/>
  <c r="D108" i="12" l="1"/>
  <c r="C109" i="12"/>
  <c r="C110" i="12" l="1"/>
  <c r="D109" i="12"/>
  <c r="C111" i="12" l="1"/>
  <c r="D110" i="12"/>
  <c r="C112" i="12" l="1"/>
  <c r="D111" i="12"/>
  <c r="C113" i="12" l="1"/>
  <c r="D112" i="12"/>
  <c r="C114" i="12" l="1"/>
  <c r="D113" i="12"/>
  <c r="C115" i="12" l="1"/>
  <c r="D114" i="12"/>
  <c r="C116" i="12" l="1"/>
  <c r="D115" i="12"/>
  <c r="D116" i="12" l="1"/>
  <c r="C117" i="12"/>
  <c r="C118" i="12" l="1"/>
  <c r="D117" i="12"/>
  <c r="C119" i="12" l="1"/>
  <c r="D118" i="12"/>
  <c r="C120" i="12" l="1"/>
  <c r="D119" i="12"/>
  <c r="D120" i="12" l="1"/>
  <c r="C121" i="12"/>
  <c r="C122" i="12" l="1"/>
  <c r="D121" i="12"/>
  <c r="C123" i="12" l="1"/>
  <c r="D122" i="12"/>
  <c r="C124" i="12" l="1"/>
  <c r="D123" i="12"/>
  <c r="D124" i="12" l="1"/>
  <c r="C125" i="12"/>
  <c r="C126" i="12" l="1"/>
  <c r="D125" i="12"/>
  <c r="C127" i="12" l="1"/>
  <c r="D126" i="12"/>
  <c r="C128" i="12" l="1"/>
  <c r="D127" i="12"/>
  <c r="D128" i="12" l="1"/>
  <c r="C129" i="12"/>
  <c r="C130" i="12" l="1"/>
  <c r="D129" i="12"/>
  <c r="C131" i="12" l="1"/>
  <c r="D130" i="12"/>
  <c r="C132" i="12" l="1"/>
  <c r="D131" i="12"/>
  <c r="D132" i="12" l="1"/>
  <c r="C133" i="12"/>
  <c r="C134" i="12" l="1"/>
  <c r="D133" i="12"/>
  <c r="C135" i="12" l="1"/>
  <c r="D134" i="12"/>
  <c r="C136" i="12" l="1"/>
  <c r="D135" i="12"/>
  <c r="D136" i="12" l="1"/>
  <c r="C137" i="12"/>
  <c r="C138" i="12" l="1"/>
  <c r="D137" i="12"/>
  <c r="C139" i="12" l="1"/>
  <c r="D138" i="12"/>
  <c r="C140" i="12" l="1"/>
  <c r="D139" i="12"/>
  <c r="D140" i="12" l="1"/>
  <c r="C141" i="12"/>
  <c r="C142" i="12" l="1"/>
  <c r="D141" i="12"/>
  <c r="C143" i="12" l="1"/>
  <c r="D142" i="12"/>
  <c r="C144" i="12" l="1"/>
  <c r="D143" i="12"/>
  <c r="D144" i="12" l="1"/>
  <c r="C145" i="12"/>
  <c r="C146" i="12" l="1"/>
  <c r="D145" i="12"/>
  <c r="C147" i="12" l="1"/>
  <c r="D146" i="12"/>
  <c r="C148" i="12" l="1"/>
  <c r="D147" i="12"/>
  <c r="D148" i="12" l="1"/>
  <c r="C149" i="12"/>
  <c r="C150" i="12" l="1"/>
  <c r="D149" i="12"/>
  <c r="C151" i="12" l="1"/>
  <c r="D150" i="12"/>
  <c r="C152" i="12" l="1"/>
  <c r="D151" i="12"/>
  <c r="D152" i="12" l="1"/>
  <c r="C153" i="12"/>
  <c r="C154" i="12" l="1"/>
  <c r="D153" i="12"/>
  <c r="C155" i="12" l="1"/>
  <c r="D154" i="12"/>
  <c r="C156" i="12" l="1"/>
  <c r="D155" i="12"/>
  <c r="D156" i="12" l="1"/>
  <c r="C157" i="12"/>
  <c r="C158" i="12" l="1"/>
  <c r="D157" i="12"/>
  <c r="C159" i="12" l="1"/>
  <c r="D158" i="12"/>
  <c r="C160" i="12" l="1"/>
  <c r="D159" i="12"/>
  <c r="D160" i="12" l="1"/>
  <c r="C161" i="12"/>
  <c r="C162" i="12" l="1"/>
  <c r="D161" i="12"/>
  <c r="C163" i="12" l="1"/>
  <c r="D162" i="12"/>
  <c r="C164" i="12" l="1"/>
  <c r="D163" i="12"/>
  <c r="C165" i="12" l="1"/>
  <c r="D164" i="12"/>
  <c r="C166" i="12" l="1"/>
  <c r="D165" i="12"/>
  <c r="C167" i="12" l="1"/>
  <c r="D166" i="12"/>
  <c r="C168" i="12" l="1"/>
  <c r="D167" i="12"/>
  <c r="C169" i="12" l="1"/>
  <c r="D168" i="12"/>
  <c r="C170" i="12" l="1"/>
  <c r="D169" i="12"/>
  <c r="C171" i="12" l="1"/>
  <c r="D170" i="12"/>
  <c r="C172" i="12" l="1"/>
  <c r="D171" i="12"/>
  <c r="C173" i="12" l="1"/>
  <c r="D172" i="12"/>
  <c r="C174" i="12" l="1"/>
  <c r="D173" i="12"/>
  <c r="C175" i="12" l="1"/>
  <c r="D174" i="12"/>
  <c r="D175" i="12" l="1"/>
  <c r="C176" i="12"/>
  <c r="C177" i="12" l="1"/>
  <c r="D176" i="12"/>
  <c r="C178" i="12" l="1"/>
  <c r="D177" i="12"/>
  <c r="C179" i="12" l="1"/>
  <c r="D178" i="12"/>
  <c r="C180" i="12" l="1"/>
  <c r="D179" i="12"/>
  <c r="C181" i="12" l="1"/>
  <c r="D180" i="12"/>
  <c r="C182" i="12" l="1"/>
  <c r="D181" i="12"/>
  <c r="C183" i="12" l="1"/>
  <c r="D182" i="12"/>
  <c r="C184" i="12" l="1"/>
  <c r="D183" i="12"/>
  <c r="C185" i="12" l="1"/>
  <c r="D184" i="12"/>
  <c r="C186" i="12" l="1"/>
  <c r="D185" i="12"/>
  <c r="C187" i="12" l="1"/>
  <c r="D186" i="12"/>
  <c r="C188" i="12" l="1"/>
  <c r="D187" i="12"/>
  <c r="C189" i="12" l="1"/>
  <c r="D188" i="12"/>
  <c r="C190" i="12" l="1"/>
  <c r="D189" i="12"/>
  <c r="C191" i="12" l="1"/>
  <c r="D190" i="12"/>
  <c r="C192" i="12" l="1"/>
  <c r="D191" i="12"/>
  <c r="C193" i="12" l="1"/>
  <c r="D192" i="12"/>
  <c r="C194" i="12" l="1"/>
  <c r="D193" i="12"/>
  <c r="C195" i="12" l="1"/>
  <c r="D194" i="12"/>
  <c r="C196" i="12" l="1"/>
  <c r="D195" i="12"/>
  <c r="C197" i="12" l="1"/>
  <c r="D196" i="12"/>
  <c r="C198" i="12" l="1"/>
  <c r="D197" i="12"/>
  <c r="C199" i="12" l="1"/>
  <c r="D198" i="12"/>
  <c r="C200" i="12" l="1"/>
  <c r="D199" i="12"/>
  <c r="C201" i="12" l="1"/>
  <c r="D200" i="12"/>
  <c r="C202" i="12" l="1"/>
  <c r="D201" i="12"/>
  <c r="C203" i="12" l="1"/>
  <c r="D202" i="12"/>
  <c r="C204" i="12" l="1"/>
  <c r="D203" i="12"/>
  <c r="C205" i="12" l="1"/>
  <c r="D204" i="12"/>
  <c r="C206" i="12" l="1"/>
  <c r="D205" i="12"/>
  <c r="C207" i="12" l="1"/>
  <c r="D206" i="12"/>
  <c r="C208" i="12" l="1"/>
  <c r="D207" i="12"/>
  <c r="C209" i="12" l="1"/>
  <c r="D208" i="12"/>
  <c r="C210" i="12" l="1"/>
  <c r="D209" i="12"/>
  <c r="C211" i="12" l="1"/>
  <c r="D210" i="12"/>
  <c r="C212" i="12" l="1"/>
  <c r="D211" i="12"/>
  <c r="C213" i="12" l="1"/>
  <c r="D212" i="12"/>
  <c r="C214" i="12" l="1"/>
  <c r="D213" i="12"/>
  <c r="C215" i="12" l="1"/>
  <c r="D214" i="12"/>
  <c r="C216" i="12" l="1"/>
  <c r="D215" i="12"/>
  <c r="C217" i="12" l="1"/>
  <c r="D216" i="12"/>
  <c r="C218" i="12" l="1"/>
  <c r="D217" i="12"/>
  <c r="C219" i="12" l="1"/>
  <c r="D218" i="12"/>
  <c r="C220" i="12" l="1"/>
  <c r="D219" i="12"/>
  <c r="C221" i="12" l="1"/>
  <c r="D220" i="12"/>
  <c r="C222" i="12" l="1"/>
  <c r="D221" i="12"/>
  <c r="C223" i="12" l="1"/>
  <c r="D222" i="12"/>
  <c r="D223" i="12" l="1"/>
  <c r="C224" i="12"/>
  <c r="C225" i="12" l="1"/>
  <c r="D224" i="12"/>
  <c r="C226" i="12" l="1"/>
  <c r="D225" i="12"/>
  <c r="C227" i="12" l="1"/>
  <c r="D226" i="12"/>
  <c r="C228" i="12" l="1"/>
  <c r="D227" i="12"/>
  <c r="C229" i="12" l="1"/>
  <c r="D228" i="12"/>
  <c r="C230" i="12" l="1"/>
  <c r="D229" i="12"/>
  <c r="C231" i="12" l="1"/>
  <c r="D230" i="12"/>
  <c r="C232" i="12" l="1"/>
  <c r="D231" i="12"/>
  <c r="C233" i="12" l="1"/>
  <c r="D232" i="12"/>
  <c r="C234" i="12" l="1"/>
  <c r="D233" i="12"/>
  <c r="C235" i="12" l="1"/>
  <c r="D234" i="12"/>
  <c r="C236" i="12" l="1"/>
  <c r="D235" i="12"/>
  <c r="C237" i="12" l="1"/>
  <c r="D236" i="12"/>
  <c r="C238" i="12" l="1"/>
  <c r="D237" i="12"/>
  <c r="C239" i="12" l="1"/>
  <c r="D238" i="12"/>
  <c r="C240" i="12" l="1"/>
  <c r="D239" i="12"/>
  <c r="C241" i="12" l="1"/>
  <c r="D240" i="12"/>
  <c r="C242" i="12" l="1"/>
  <c r="D241" i="12"/>
  <c r="C243" i="12" l="1"/>
  <c r="D242" i="12"/>
  <c r="C244" i="12" l="1"/>
  <c r="D243" i="12"/>
  <c r="C245" i="12" l="1"/>
  <c r="D244" i="12"/>
  <c r="C246" i="12" l="1"/>
  <c r="D245" i="12"/>
  <c r="C247" i="12" l="1"/>
  <c r="D246" i="12"/>
  <c r="C248" i="12" l="1"/>
  <c r="D247" i="12"/>
  <c r="C249" i="12" l="1"/>
  <c r="D248" i="12"/>
  <c r="C250" i="12" l="1"/>
  <c r="D249" i="12"/>
  <c r="C251" i="12" l="1"/>
  <c r="D250" i="12"/>
  <c r="D251" i="12" l="1"/>
  <c r="C252" i="12"/>
  <c r="C253" i="12" l="1"/>
  <c r="D252" i="12"/>
  <c r="C254" i="12" l="1"/>
  <c r="D253" i="12"/>
  <c r="C255" i="12" l="1"/>
  <c r="D254" i="12"/>
  <c r="C256" i="12" l="1"/>
  <c r="D255" i="12"/>
  <c r="C257" i="12" l="1"/>
  <c r="D256" i="12"/>
  <c r="C258" i="12" l="1"/>
  <c r="D257" i="12"/>
  <c r="C259" i="12" l="1"/>
  <c r="D258" i="12"/>
  <c r="C260" i="12" l="1"/>
  <c r="D259" i="12"/>
  <c r="C261" i="12" l="1"/>
  <c r="D260" i="12"/>
  <c r="C262" i="12" l="1"/>
  <c r="D261" i="12"/>
  <c r="C263" i="12" l="1"/>
  <c r="D262" i="12"/>
  <c r="D263" i="12" l="1"/>
  <c r="C264" i="12"/>
  <c r="C265" i="12" l="1"/>
  <c r="D264" i="12"/>
  <c r="C266" i="12" l="1"/>
  <c r="D265" i="12"/>
  <c r="C267" i="12" l="1"/>
  <c r="D266" i="12"/>
  <c r="C268" i="12" l="1"/>
  <c r="D267" i="12"/>
  <c r="C269" i="12" l="1"/>
  <c r="D268" i="12"/>
  <c r="C270" i="12" l="1"/>
  <c r="D269" i="12"/>
  <c r="C271" i="12" l="1"/>
  <c r="D270" i="12"/>
  <c r="C272" i="12" l="1"/>
  <c r="D271" i="12"/>
  <c r="C273" i="12" l="1"/>
  <c r="D272" i="12"/>
  <c r="C274" i="12" l="1"/>
  <c r="D273" i="12"/>
  <c r="C275" i="12" l="1"/>
  <c r="D274" i="12"/>
  <c r="C276" i="12" l="1"/>
  <c r="D275" i="12"/>
  <c r="C277" i="12" l="1"/>
  <c r="D276" i="12"/>
  <c r="C278" i="12" l="1"/>
  <c r="D277" i="12"/>
  <c r="C279" i="12" l="1"/>
  <c r="D278" i="12"/>
  <c r="C280" i="12" l="1"/>
  <c r="D279" i="12"/>
  <c r="C281" i="12" l="1"/>
  <c r="D280" i="12"/>
  <c r="C282" i="12" l="1"/>
  <c r="D281" i="12"/>
  <c r="C283" i="12" l="1"/>
  <c r="D282" i="12"/>
  <c r="C284" i="12" l="1"/>
  <c r="D283" i="12"/>
  <c r="C285" i="12" l="1"/>
  <c r="D284" i="12"/>
  <c r="C286" i="12" l="1"/>
  <c r="D285" i="12"/>
  <c r="C287" i="12" l="1"/>
  <c r="D286" i="12"/>
  <c r="D287" i="12" l="1"/>
  <c r="C288" i="12"/>
  <c r="C289" i="12" l="1"/>
  <c r="D288" i="12"/>
  <c r="C290" i="12" l="1"/>
  <c r="D289" i="12"/>
  <c r="C291" i="12" l="1"/>
  <c r="D290" i="12"/>
  <c r="C292" i="12" l="1"/>
  <c r="D291" i="12"/>
  <c r="C293" i="12" l="1"/>
  <c r="D292" i="12"/>
  <c r="C294" i="12" l="1"/>
  <c r="D293" i="12"/>
  <c r="C295" i="12" l="1"/>
  <c r="D294" i="12"/>
  <c r="C296" i="12" l="1"/>
  <c r="D295" i="12"/>
  <c r="C297" i="12" l="1"/>
  <c r="D296" i="12"/>
  <c r="C298" i="12" l="1"/>
  <c r="D297" i="12"/>
  <c r="C299" i="12" l="1"/>
  <c r="D298" i="12"/>
  <c r="C300" i="12" l="1"/>
  <c r="D299" i="12"/>
  <c r="C301" i="12" l="1"/>
  <c r="D300" i="12"/>
  <c r="C302" i="12" l="1"/>
  <c r="D301" i="12"/>
  <c r="C303" i="12" l="1"/>
  <c r="D302" i="12"/>
  <c r="C304" i="12" l="1"/>
  <c r="D303" i="12"/>
  <c r="C305" i="12" l="1"/>
  <c r="D304" i="12"/>
  <c r="C306" i="12" l="1"/>
  <c r="D305" i="12"/>
  <c r="C307" i="12" l="1"/>
  <c r="D306" i="12"/>
  <c r="C308" i="12" l="1"/>
  <c r="D307" i="12"/>
  <c r="C309" i="12" l="1"/>
  <c r="D308" i="12"/>
  <c r="C310" i="12" l="1"/>
  <c r="D309" i="12"/>
  <c r="C311" i="12" l="1"/>
  <c r="D310" i="12"/>
  <c r="C312" i="12" l="1"/>
  <c r="D311" i="12"/>
  <c r="C313" i="12" l="1"/>
  <c r="D312" i="12"/>
  <c r="C314" i="12" l="1"/>
  <c r="D313" i="12"/>
  <c r="C315" i="12" l="1"/>
  <c r="D314" i="12"/>
  <c r="D315" i="12" l="1"/>
  <c r="C316" i="12"/>
  <c r="C317" i="12" l="1"/>
  <c r="D316" i="12"/>
  <c r="C318" i="12" l="1"/>
  <c r="D317" i="12"/>
  <c r="C319" i="12" l="1"/>
  <c r="D318" i="12"/>
  <c r="C320" i="12" l="1"/>
  <c r="D319" i="12"/>
  <c r="C321" i="12" l="1"/>
  <c r="D320" i="12"/>
  <c r="C322" i="12" l="1"/>
  <c r="D321" i="12"/>
  <c r="C323" i="12" l="1"/>
  <c r="D322" i="12"/>
  <c r="C324" i="12" l="1"/>
  <c r="D323" i="12"/>
  <c r="C325" i="12" l="1"/>
  <c r="D324" i="12"/>
  <c r="C326" i="12" l="1"/>
  <c r="D325" i="12"/>
  <c r="C327" i="12" l="1"/>
  <c r="D326" i="12"/>
  <c r="D327" i="12" l="1"/>
  <c r="C328" i="12"/>
  <c r="C329" i="12" l="1"/>
  <c r="D328" i="12"/>
  <c r="C330" i="12" l="1"/>
  <c r="D329" i="12"/>
  <c r="C331" i="12" l="1"/>
  <c r="D330" i="12"/>
  <c r="C332" i="12" l="1"/>
  <c r="D331" i="12"/>
  <c r="C333" i="12" l="1"/>
  <c r="D332" i="12"/>
  <c r="C334" i="12" l="1"/>
  <c r="D333" i="12"/>
  <c r="C335" i="12" l="1"/>
  <c r="D334" i="12"/>
  <c r="C336" i="12" l="1"/>
  <c r="D335" i="12"/>
  <c r="C337" i="12" l="1"/>
  <c r="D336" i="12"/>
  <c r="C338" i="12" l="1"/>
  <c r="D337" i="12"/>
  <c r="C339" i="12" l="1"/>
  <c r="D338" i="12"/>
  <c r="C340" i="12" l="1"/>
  <c r="D339" i="12"/>
  <c r="C341" i="12" l="1"/>
  <c r="D340" i="12"/>
  <c r="C342" i="12" l="1"/>
  <c r="D341" i="12"/>
  <c r="C343" i="12" l="1"/>
  <c r="D342" i="12"/>
  <c r="C344" i="12" l="1"/>
  <c r="D343" i="12"/>
  <c r="C345" i="12" l="1"/>
  <c r="D344" i="12"/>
  <c r="C346" i="12" l="1"/>
  <c r="D345" i="12"/>
  <c r="C347" i="12" l="1"/>
  <c r="D346" i="12"/>
  <c r="C348" i="12" l="1"/>
  <c r="D347" i="12"/>
  <c r="C349" i="12" l="1"/>
  <c r="D348" i="12"/>
  <c r="C350" i="12" l="1"/>
  <c r="D349" i="12"/>
  <c r="C351" i="12" l="1"/>
  <c r="D350" i="12"/>
  <c r="C352" i="12" l="1"/>
  <c r="D351" i="12"/>
  <c r="C353" i="12" l="1"/>
  <c r="D352" i="12"/>
  <c r="C354" i="12" l="1"/>
  <c r="D353" i="12"/>
  <c r="C355" i="12" l="1"/>
  <c r="D354" i="12"/>
  <c r="C356" i="12" l="1"/>
  <c r="D355" i="12"/>
  <c r="C357" i="12" l="1"/>
  <c r="D356" i="12"/>
  <c r="C358" i="12" l="1"/>
  <c r="D357" i="12"/>
  <c r="C359" i="12" l="1"/>
  <c r="D358" i="12"/>
  <c r="D359" i="12" l="1"/>
  <c r="C360" i="12"/>
  <c r="C361" i="12" l="1"/>
  <c r="D360" i="12"/>
  <c r="C362" i="12" l="1"/>
  <c r="D361" i="12"/>
  <c r="C363" i="12" l="1"/>
  <c r="D362" i="12"/>
  <c r="C364" i="12" l="1"/>
  <c r="D363" i="12"/>
  <c r="C365" i="12" l="1"/>
  <c r="D364" i="12"/>
  <c r="C366" i="12" l="1"/>
  <c r="D365" i="12"/>
  <c r="C367" i="12" l="1"/>
  <c r="D366" i="12"/>
  <c r="C368" i="12" l="1"/>
  <c r="D367" i="12"/>
  <c r="C369" i="12" l="1"/>
  <c r="D368" i="12"/>
  <c r="C370" i="12" l="1"/>
  <c r="D369" i="12"/>
  <c r="C371" i="12" l="1"/>
  <c r="D370" i="12"/>
  <c r="C372" i="12" l="1"/>
  <c r="D371" i="12"/>
  <c r="C373" i="12" l="1"/>
  <c r="D372" i="12"/>
  <c r="C374" i="12" l="1"/>
  <c r="D373" i="12"/>
  <c r="C375" i="12" l="1"/>
  <c r="D374" i="12"/>
  <c r="D375" i="12" l="1"/>
  <c r="C376" i="12"/>
  <c r="C377" i="12" l="1"/>
  <c r="D376" i="12"/>
  <c r="C378" i="12" l="1"/>
  <c r="D377" i="12"/>
  <c r="C379" i="12" l="1"/>
  <c r="D378" i="12"/>
  <c r="C380" i="12" l="1"/>
  <c r="D379" i="12"/>
  <c r="C381" i="12" l="1"/>
  <c r="D380" i="12"/>
  <c r="C382" i="12" l="1"/>
  <c r="D381" i="12"/>
  <c r="C383" i="12" l="1"/>
  <c r="D382" i="12"/>
  <c r="C384" i="12" l="1"/>
  <c r="D383" i="12"/>
  <c r="C385" i="12" l="1"/>
  <c r="D384" i="12"/>
  <c r="C386" i="12" l="1"/>
  <c r="D385" i="12"/>
  <c r="C387" i="12" l="1"/>
  <c r="D386" i="12"/>
  <c r="D387" i="12" l="1"/>
  <c r="C388" i="12"/>
  <c r="C389" i="12" l="1"/>
  <c r="D388" i="12"/>
  <c r="C390" i="12" l="1"/>
  <c r="D389" i="12"/>
  <c r="C391" i="12" l="1"/>
  <c r="D390" i="12"/>
  <c r="C392" i="12" l="1"/>
  <c r="D391" i="12"/>
  <c r="C393" i="12" l="1"/>
  <c r="D392" i="12"/>
  <c r="C394" i="12" l="1"/>
  <c r="D393" i="12"/>
  <c r="C395" i="12" l="1"/>
  <c r="D394" i="12"/>
  <c r="C396" i="12" l="1"/>
  <c r="D395" i="12"/>
  <c r="C397" i="12" l="1"/>
  <c r="D396" i="12"/>
  <c r="C398" i="12" l="1"/>
  <c r="D397" i="12"/>
  <c r="C399" i="12" l="1"/>
  <c r="D398" i="12"/>
  <c r="C400" i="12" l="1"/>
  <c r="D399" i="12"/>
  <c r="C401" i="12" l="1"/>
  <c r="D400" i="12"/>
  <c r="C402" i="12" l="1"/>
  <c r="D401" i="12"/>
  <c r="C403" i="12" l="1"/>
  <c r="D402" i="12"/>
  <c r="C404" i="12" l="1"/>
  <c r="D403" i="12"/>
  <c r="C405" i="12" l="1"/>
  <c r="D404" i="12"/>
  <c r="C406" i="12" l="1"/>
  <c r="D405" i="12"/>
  <c r="C407" i="12" l="1"/>
  <c r="D406" i="12"/>
  <c r="D407" i="12" l="1"/>
  <c r="C408" i="12"/>
  <c r="C409" i="12" l="1"/>
  <c r="D408" i="12"/>
  <c r="C410" i="12" l="1"/>
  <c r="D409" i="12"/>
  <c r="C411" i="12" l="1"/>
  <c r="D410" i="12"/>
  <c r="C412" i="12" l="1"/>
  <c r="D411" i="12"/>
  <c r="C413" i="12" l="1"/>
  <c r="D412" i="12"/>
  <c r="C414" i="12" l="1"/>
  <c r="D413" i="12"/>
  <c r="C415" i="12" l="1"/>
  <c r="D414" i="12"/>
  <c r="D415" i="12" l="1"/>
  <c r="C416" i="12"/>
  <c r="C417" i="12" l="1"/>
  <c r="D416" i="12"/>
  <c r="C418" i="12" l="1"/>
  <c r="D417" i="12"/>
  <c r="C419" i="12" l="1"/>
  <c r="D418" i="12"/>
  <c r="C420" i="12" l="1"/>
  <c r="D419" i="12"/>
  <c r="C421" i="12" l="1"/>
  <c r="D420" i="12"/>
  <c r="C422" i="12" l="1"/>
  <c r="D421" i="12"/>
  <c r="C423" i="12" l="1"/>
  <c r="D422" i="12"/>
  <c r="C424" i="12" l="1"/>
  <c r="D423" i="12"/>
  <c r="C425" i="12" l="1"/>
  <c r="D424" i="12"/>
  <c r="C426" i="12" l="1"/>
  <c r="D425" i="12"/>
  <c r="C427" i="12" l="1"/>
  <c r="D426" i="12"/>
  <c r="C428" i="12" l="1"/>
  <c r="D427" i="12"/>
  <c r="C429" i="12" l="1"/>
  <c r="D428" i="12"/>
  <c r="C430" i="12" l="1"/>
  <c r="D429" i="12"/>
  <c r="C431" i="12" l="1"/>
  <c r="D430" i="12"/>
  <c r="C432" i="12" l="1"/>
  <c r="D431" i="12"/>
  <c r="C433" i="12" l="1"/>
  <c r="D432" i="12"/>
  <c r="C434" i="12" l="1"/>
  <c r="D433" i="12"/>
  <c r="C435" i="12" l="1"/>
  <c r="D434" i="12"/>
  <c r="C436" i="12" l="1"/>
  <c r="D435" i="12"/>
  <c r="C437" i="12" l="1"/>
  <c r="D436" i="12"/>
  <c r="C438" i="12" l="1"/>
  <c r="D437" i="12"/>
  <c r="C439" i="12" l="1"/>
  <c r="D438" i="12"/>
  <c r="C440" i="12" l="1"/>
  <c r="D439" i="12"/>
  <c r="C441" i="12" l="1"/>
  <c r="D440" i="12"/>
  <c r="C442" i="12" l="1"/>
  <c r="D441" i="12"/>
  <c r="C443" i="12" l="1"/>
  <c r="D442" i="12"/>
  <c r="C444" i="12" l="1"/>
  <c r="D443" i="12"/>
  <c r="C445" i="12" l="1"/>
  <c r="D444" i="12"/>
  <c r="C446" i="12" l="1"/>
  <c r="D445" i="12"/>
  <c r="C447" i="12" l="1"/>
  <c r="D446" i="12"/>
  <c r="C448" i="12" l="1"/>
  <c r="D447" i="12"/>
  <c r="C449" i="12" l="1"/>
  <c r="D448" i="12"/>
  <c r="C450" i="12" l="1"/>
  <c r="D449" i="12"/>
  <c r="C451" i="12" l="1"/>
  <c r="D450" i="12"/>
  <c r="D451" i="12" l="1"/>
  <c r="C452" i="12"/>
  <c r="C453" i="12" l="1"/>
  <c r="D452" i="12"/>
  <c r="C454" i="12" l="1"/>
  <c r="D453" i="12"/>
  <c r="C455" i="12" l="1"/>
  <c r="D454" i="12"/>
  <c r="C456" i="12" l="1"/>
  <c r="D455" i="12"/>
  <c r="C457" i="12" l="1"/>
  <c r="D456" i="12"/>
  <c r="C458" i="12" l="1"/>
  <c r="D457" i="12"/>
  <c r="C459" i="12" l="1"/>
  <c r="D458" i="12"/>
  <c r="C460" i="12" l="1"/>
  <c r="D459" i="12"/>
  <c r="C461" i="12" l="1"/>
  <c r="D460" i="12"/>
  <c r="C462" i="12" l="1"/>
  <c r="D461" i="12"/>
  <c r="C463" i="12" l="1"/>
  <c r="D462" i="12"/>
  <c r="C464" i="12" l="1"/>
  <c r="D463" i="12"/>
  <c r="C465" i="12" l="1"/>
  <c r="D464" i="12"/>
  <c r="C466" i="12" l="1"/>
  <c r="D465" i="12"/>
  <c r="C467" i="12" l="1"/>
  <c r="D466" i="12"/>
  <c r="C468" i="12" l="1"/>
  <c r="D467" i="12"/>
  <c r="C469" i="12" l="1"/>
  <c r="D468" i="12"/>
  <c r="C470" i="12" l="1"/>
  <c r="D469" i="12"/>
  <c r="C471" i="12" l="1"/>
  <c r="D470" i="12"/>
  <c r="D471" i="12" l="1"/>
  <c r="C472" i="12"/>
  <c r="C473" i="12" l="1"/>
  <c r="D472" i="12"/>
  <c r="C474" i="12" l="1"/>
  <c r="D473" i="12"/>
  <c r="C475" i="12" l="1"/>
  <c r="D474" i="12"/>
  <c r="C476" i="12" l="1"/>
  <c r="D475" i="12"/>
  <c r="C477" i="12" l="1"/>
  <c r="D476" i="12"/>
  <c r="C478" i="12" l="1"/>
  <c r="D477" i="12"/>
  <c r="C479" i="12" l="1"/>
  <c r="D478" i="12"/>
  <c r="C480" i="12" l="1"/>
  <c r="D479" i="12"/>
  <c r="C481" i="12" l="1"/>
  <c r="D480" i="12"/>
  <c r="C482" i="12" l="1"/>
  <c r="D481" i="12"/>
  <c r="C483" i="12" l="1"/>
  <c r="D482" i="12"/>
  <c r="C484" i="12" l="1"/>
  <c r="D483" i="12"/>
  <c r="C485" i="12" l="1"/>
  <c r="D484" i="12"/>
  <c r="C486" i="12" l="1"/>
  <c r="D485" i="12"/>
  <c r="C487" i="12" l="1"/>
  <c r="D486" i="12"/>
  <c r="C488" i="12" l="1"/>
  <c r="D487" i="12"/>
  <c r="C489" i="12" l="1"/>
  <c r="D488" i="12"/>
  <c r="C490" i="12" l="1"/>
  <c r="D489" i="12"/>
  <c r="C491" i="12" l="1"/>
  <c r="D490" i="12"/>
  <c r="C492" i="12" l="1"/>
  <c r="D491" i="12"/>
  <c r="C493" i="12" l="1"/>
  <c r="D492" i="12"/>
  <c r="C494" i="12" l="1"/>
  <c r="D493" i="12"/>
  <c r="C495" i="12" l="1"/>
  <c r="D494" i="12"/>
  <c r="C496" i="12" l="1"/>
  <c r="D495" i="12"/>
  <c r="C497" i="12" l="1"/>
  <c r="D496" i="12"/>
  <c r="C498" i="12" l="1"/>
  <c r="D497" i="12"/>
  <c r="C499" i="12" l="1"/>
  <c r="D498" i="12"/>
  <c r="C500" i="12" l="1"/>
  <c r="D499" i="12"/>
  <c r="C501" i="12" l="1"/>
  <c r="D500" i="12"/>
  <c r="C502" i="12" l="1"/>
  <c r="D501" i="12"/>
  <c r="C503" i="12" l="1"/>
  <c r="D503" i="12" s="1"/>
  <c r="D502" i="12"/>
  <c r="E34" i="9" l="1"/>
  <c r="B21" i="8"/>
  <c r="B20" i="8"/>
  <c r="B19" i="8"/>
  <c r="B18" i="8"/>
  <c r="B17" i="8"/>
  <c r="B16" i="8"/>
  <c r="B15" i="8"/>
  <c r="B14" i="8"/>
  <c r="B13" i="8"/>
  <c r="E73" i="5"/>
  <c r="E70" i="5"/>
  <c r="ALQ35" i="4"/>
  <c r="ALP35" i="4"/>
  <c r="ALO35" i="4"/>
  <c r="ALN35" i="4"/>
  <c r="ALM35" i="4"/>
  <c r="ALL35" i="4"/>
  <c r="ALK35" i="4"/>
  <c r="ALJ35" i="4"/>
  <c r="ALI35" i="4"/>
  <c r="ALH35" i="4"/>
  <c r="ALG35" i="4"/>
  <c r="ALF35" i="4"/>
  <c r="ALE35" i="4"/>
  <c r="ALD35" i="4"/>
  <c r="ALC35" i="4"/>
  <c r="ALB35" i="4"/>
  <c r="ALA35" i="4"/>
  <c r="AKZ35" i="4"/>
  <c r="AKY35" i="4"/>
  <c r="AKX35" i="4"/>
  <c r="AKW35" i="4"/>
  <c r="AKV35" i="4"/>
  <c r="AKU35" i="4"/>
  <c r="AKT35" i="4"/>
  <c r="AKS35" i="4"/>
  <c r="AKR35" i="4"/>
  <c r="AKQ35" i="4"/>
  <c r="AKP35" i="4"/>
  <c r="AKO35" i="4"/>
  <c r="AKN35" i="4"/>
  <c r="AKM35" i="4"/>
  <c r="AKL35" i="4"/>
  <c r="AKK35" i="4"/>
  <c r="AKJ35" i="4"/>
  <c r="AKI35" i="4"/>
  <c r="AKH35" i="4"/>
  <c r="AKG35" i="4"/>
  <c r="AKF35" i="4"/>
  <c r="AKE35" i="4"/>
  <c r="AKD35" i="4"/>
  <c r="AKC35" i="4"/>
  <c r="AKB35" i="4"/>
  <c r="AKA35" i="4"/>
  <c r="AJZ35" i="4"/>
  <c r="AJY35" i="4"/>
  <c r="AJX35" i="4"/>
  <c r="AJW35" i="4"/>
  <c r="AJV35" i="4"/>
  <c r="AJU35" i="4"/>
  <c r="AJT35" i="4"/>
  <c r="AJS35" i="4"/>
  <c r="AJR35" i="4"/>
  <c r="AJQ35" i="4"/>
  <c r="AJP35" i="4"/>
  <c r="AJO35" i="4"/>
  <c r="AJN35" i="4"/>
  <c r="AJM35" i="4"/>
  <c r="AJL35" i="4"/>
  <c r="AJK35" i="4"/>
  <c r="AJJ35" i="4"/>
  <c r="AJI35" i="4"/>
  <c r="AJH35" i="4"/>
  <c r="AJG35" i="4"/>
  <c r="AJF35" i="4"/>
  <c r="AJE35" i="4"/>
  <c r="AJD35" i="4"/>
  <c r="AJC35" i="4"/>
  <c r="AJB35" i="4"/>
  <c r="AJA35" i="4"/>
  <c r="AIZ35" i="4"/>
  <c r="AIY35" i="4"/>
  <c r="AIX35" i="4"/>
  <c r="AIW35" i="4"/>
  <c r="AIV35" i="4"/>
  <c r="AIU35" i="4"/>
  <c r="AIT35" i="4"/>
  <c r="AIS35" i="4"/>
  <c r="AIR35" i="4"/>
  <c r="AIQ35" i="4"/>
  <c r="AIP35" i="4"/>
  <c r="AIO35" i="4"/>
  <c r="AIN35" i="4"/>
  <c r="AIM35" i="4"/>
  <c r="AIL35" i="4"/>
  <c r="AIK35" i="4"/>
  <c r="AIJ35" i="4"/>
  <c r="AII35" i="4"/>
  <c r="AIH35" i="4"/>
  <c r="AIG35" i="4"/>
  <c r="AIF35" i="4"/>
  <c r="AIE35" i="4"/>
  <c r="AID35" i="4"/>
  <c r="AIC35" i="4"/>
  <c r="AIB35" i="4"/>
  <c r="AIA35" i="4"/>
  <c r="AHZ35" i="4"/>
  <c r="AHY35" i="4"/>
  <c r="AHX35" i="4"/>
  <c r="AHW35" i="4"/>
  <c r="AHV35" i="4"/>
  <c r="AHU35" i="4"/>
  <c r="AHT35" i="4"/>
  <c r="AHS35" i="4"/>
  <c r="AHR35" i="4"/>
  <c r="AHQ35" i="4"/>
  <c r="AHP35" i="4"/>
  <c r="AHO35" i="4"/>
  <c r="AHN35" i="4"/>
  <c r="AHM35" i="4"/>
  <c r="AHL35" i="4"/>
  <c r="AHK35" i="4"/>
  <c r="AHJ35" i="4"/>
  <c r="AHI35" i="4"/>
  <c r="AHH35" i="4"/>
  <c r="AHG35" i="4"/>
  <c r="AHF35" i="4"/>
  <c r="AHE35" i="4"/>
  <c r="AHD35" i="4"/>
  <c r="AHC35" i="4"/>
  <c r="AHB35" i="4"/>
  <c r="AHA35" i="4"/>
  <c r="AGZ35" i="4"/>
  <c r="AGY35" i="4"/>
  <c r="AGX35" i="4"/>
  <c r="AGW35" i="4"/>
  <c r="AGV35" i="4"/>
  <c r="AGU35" i="4"/>
  <c r="AGT35" i="4"/>
  <c r="AGS35" i="4"/>
  <c r="AGR35" i="4"/>
  <c r="AGQ35" i="4"/>
  <c r="AGP35" i="4"/>
  <c r="AGO35" i="4"/>
  <c r="AGN35" i="4"/>
  <c r="AGM35" i="4"/>
  <c r="AGL35" i="4"/>
  <c r="AGK35" i="4"/>
  <c r="AGJ35" i="4"/>
  <c r="AGI35" i="4"/>
  <c r="AGH35" i="4"/>
  <c r="AGG35" i="4"/>
  <c r="AGF35" i="4"/>
  <c r="AGE35" i="4"/>
  <c r="AGD35" i="4"/>
  <c r="AGC35" i="4"/>
  <c r="AGB35" i="4"/>
  <c r="AGA35" i="4"/>
  <c r="AFZ35" i="4"/>
  <c r="AFY35" i="4"/>
  <c r="AFX35" i="4"/>
  <c r="AFW35" i="4"/>
  <c r="AFV35" i="4"/>
  <c r="AFU35" i="4"/>
  <c r="AFT35" i="4"/>
  <c r="AFS35" i="4"/>
  <c r="AFR35" i="4"/>
  <c r="AFQ35" i="4"/>
  <c r="AFP35" i="4"/>
  <c r="AFO35" i="4"/>
  <c r="AFN35" i="4"/>
  <c r="AFM35" i="4"/>
  <c r="AFL35" i="4"/>
  <c r="AFK35" i="4"/>
  <c r="AFJ35" i="4"/>
  <c r="AFI35" i="4"/>
  <c r="AFH35" i="4"/>
  <c r="AFG35" i="4"/>
  <c r="AFF35" i="4"/>
  <c r="AFE35" i="4"/>
  <c r="AFD35" i="4"/>
  <c r="AFC35" i="4"/>
  <c r="AFB35" i="4"/>
  <c r="AFA35" i="4"/>
  <c r="AEZ35" i="4"/>
  <c r="AEY35" i="4"/>
  <c r="AEX35" i="4"/>
  <c r="AEW35" i="4"/>
  <c r="AEV35" i="4"/>
  <c r="AEU35" i="4"/>
  <c r="AET35" i="4"/>
  <c r="AES35" i="4"/>
  <c r="AER35" i="4"/>
  <c r="AEQ35" i="4"/>
  <c r="AEP35" i="4"/>
  <c r="AEO35" i="4"/>
  <c r="AEN35" i="4"/>
  <c r="AEM35" i="4"/>
  <c r="AEL35" i="4"/>
  <c r="AEK35" i="4"/>
  <c r="AEJ35" i="4"/>
  <c r="AEI35" i="4"/>
  <c r="AEH35" i="4"/>
  <c r="AEG35" i="4"/>
  <c r="AEF35" i="4"/>
  <c r="AEE35" i="4"/>
  <c r="AED35" i="4"/>
  <c r="AEC35" i="4"/>
  <c r="AEB35" i="4"/>
  <c r="AEA35" i="4"/>
  <c r="ADZ35" i="4"/>
  <c r="ADY35" i="4"/>
  <c r="ADX35" i="4"/>
  <c r="ADW35" i="4"/>
  <c r="ADV35" i="4"/>
  <c r="ADU35" i="4"/>
  <c r="ADT35" i="4"/>
  <c r="ADS35" i="4"/>
  <c r="ADR35" i="4"/>
  <c r="ADQ35" i="4"/>
  <c r="ADP35" i="4"/>
  <c r="ADO35" i="4"/>
  <c r="ADN35" i="4"/>
  <c r="ADM35" i="4"/>
  <c r="ADL35" i="4"/>
  <c r="ADK35" i="4"/>
  <c r="ADJ35" i="4"/>
  <c r="ADI35" i="4"/>
  <c r="ADH35" i="4"/>
  <c r="ADG35" i="4"/>
  <c r="ADF35" i="4"/>
  <c r="ADE35" i="4"/>
  <c r="ADD35" i="4"/>
  <c r="ADC35" i="4"/>
  <c r="ADB35" i="4"/>
  <c r="ADA35" i="4"/>
  <c r="ACZ35" i="4"/>
  <c r="ACY35" i="4"/>
  <c r="ACX35" i="4"/>
  <c r="ACW35" i="4"/>
  <c r="ACV35" i="4"/>
  <c r="ACU35" i="4"/>
  <c r="ACT35" i="4"/>
  <c r="ACS35" i="4"/>
  <c r="ACR35" i="4"/>
  <c r="ACQ35" i="4"/>
  <c r="ACP35" i="4"/>
  <c r="ACO35" i="4"/>
  <c r="ACN35" i="4"/>
  <c r="ACM35" i="4"/>
  <c r="ACL35" i="4"/>
  <c r="ACK35" i="4"/>
  <c r="ACJ35" i="4"/>
  <c r="ACI35" i="4"/>
  <c r="ACH35" i="4"/>
  <c r="ACG35" i="4"/>
  <c r="ACF35" i="4"/>
  <c r="ACE35" i="4"/>
  <c r="ACD35" i="4"/>
  <c r="ACC35" i="4"/>
  <c r="ACB35" i="4"/>
  <c r="ACA35" i="4"/>
  <c r="ABZ35" i="4"/>
  <c r="ABY35" i="4"/>
  <c r="ABX35" i="4"/>
  <c r="ABW35" i="4"/>
  <c r="ABV35" i="4"/>
  <c r="ABU35" i="4"/>
  <c r="ABT35" i="4"/>
  <c r="ABS35" i="4"/>
  <c r="ABR35" i="4"/>
  <c r="ABQ35" i="4"/>
  <c r="ABP35" i="4"/>
  <c r="ABO35" i="4"/>
  <c r="ABN35" i="4"/>
  <c r="ABM35" i="4"/>
  <c r="ABL35" i="4"/>
  <c r="ABK35" i="4"/>
  <c r="ABJ35" i="4"/>
  <c r="ABI35" i="4"/>
  <c r="ABH35" i="4"/>
  <c r="ABG35" i="4"/>
  <c r="ABF35" i="4"/>
  <c r="ABE35" i="4"/>
  <c r="ABD35" i="4"/>
  <c r="ABC35" i="4"/>
  <c r="ABB35" i="4"/>
  <c r="ABA35" i="4"/>
  <c r="AAZ35" i="4"/>
  <c r="AAY35" i="4"/>
  <c r="AAX35" i="4"/>
  <c r="AAW35" i="4"/>
  <c r="AAV35" i="4"/>
  <c r="AAU35" i="4"/>
  <c r="AAT35" i="4"/>
  <c r="AAS35" i="4"/>
  <c r="AAR35" i="4"/>
  <c r="AAQ35" i="4"/>
  <c r="AAP35" i="4"/>
  <c r="AAO35" i="4"/>
  <c r="AAN35" i="4"/>
  <c r="AAM35" i="4"/>
  <c r="AAL35" i="4"/>
  <c r="AAK35" i="4"/>
  <c r="AAJ35" i="4"/>
  <c r="AAI35" i="4"/>
  <c r="AAH35" i="4"/>
  <c r="AAG35" i="4"/>
  <c r="AAF35" i="4"/>
  <c r="AAE35" i="4"/>
  <c r="AAD35" i="4"/>
  <c r="AAC35" i="4"/>
  <c r="AAB35" i="4"/>
  <c r="AAA35" i="4"/>
  <c r="ZZ35" i="4"/>
  <c r="ZY35" i="4"/>
  <c r="ZX35" i="4"/>
  <c r="ZW35" i="4"/>
  <c r="ZV35" i="4"/>
  <c r="ZU35" i="4"/>
  <c r="ZT35" i="4"/>
  <c r="ZS35" i="4"/>
  <c r="ZR35" i="4"/>
  <c r="ZQ35" i="4"/>
  <c r="ZP35" i="4"/>
  <c r="ZO35" i="4"/>
  <c r="ZN35" i="4"/>
  <c r="ZM35" i="4"/>
  <c r="ZL35" i="4"/>
  <c r="ZK35" i="4"/>
  <c r="ZJ35" i="4"/>
  <c r="ZI35" i="4"/>
  <c r="ZH35" i="4"/>
  <c r="ZG35" i="4"/>
  <c r="ZF35" i="4"/>
  <c r="ZE35" i="4"/>
  <c r="ZD35" i="4"/>
  <c r="ZC35" i="4"/>
  <c r="ZB35" i="4"/>
  <c r="ZA35" i="4"/>
  <c r="YZ35" i="4"/>
  <c r="YY35" i="4"/>
  <c r="YX35" i="4"/>
  <c r="YW35" i="4"/>
  <c r="YV35" i="4"/>
  <c r="YU35" i="4"/>
  <c r="YT35" i="4"/>
  <c r="YS35" i="4"/>
  <c r="YR35" i="4"/>
  <c r="YQ35" i="4"/>
  <c r="YP35" i="4"/>
  <c r="YO35" i="4"/>
  <c r="YN35" i="4"/>
  <c r="YM35" i="4"/>
  <c r="YL35" i="4"/>
  <c r="YK35" i="4"/>
  <c r="YJ35" i="4"/>
  <c r="YI35" i="4"/>
  <c r="YH35" i="4"/>
  <c r="YG35" i="4"/>
  <c r="YF35" i="4"/>
  <c r="YE35" i="4"/>
  <c r="YD35" i="4"/>
  <c r="YC35" i="4"/>
  <c r="YB35" i="4"/>
  <c r="YA35" i="4"/>
  <c r="XZ35" i="4"/>
  <c r="XY35" i="4"/>
  <c r="XX35" i="4"/>
  <c r="XW35" i="4"/>
  <c r="XV35" i="4"/>
  <c r="XU35" i="4"/>
  <c r="XT35" i="4"/>
  <c r="XS35" i="4"/>
  <c r="XR35" i="4"/>
  <c r="XQ35" i="4"/>
  <c r="XP35" i="4"/>
  <c r="XO35" i="4"/>
  <c r="XN35" i="4"/>
  <c r="XM35" i="4"/>
  <c r="XL35" i="4"/>
  <c r="XK35" i="4"/>
  <c r="XJ35" i="4"/>
  <c r="XI35" i="4"/>
  <c r="XH35" i="4"/>
  <c r="XG35" i="4"/>
  <c r="XF35" i="4"/>
  <c r="XE35" i="4"/>
  <c r="XD35" i="4"/>
  <c r="XC35" i="4"/>
  <c r="XB35" i="4"/>
  <c r="XA35" i="4"/>
  <c r="WZ35" i="4"/>
  <c r="WY35" i="4"/>
  <c r="WX35" i="4"/>
  <c r="WW35" i="4"/>
  <c r="WV35" i="4"/>
  <c r="WU35" i="4"/>
  <c r="WT35" i="4"/>
  <c r="WS35" i="4"/>
  <c r="WR35" i="4"/>
  <c r="WQ35" i="4"/>
  <c r="WP35" i="4"/>
  <c r="WO35" i="4"/>
  <c r="WN35" i="4"/>
  <c r="WM35" i="4"/>
  <c r="WL35" i="4"/>
  <c r="WK35" i="4"/>
  <c r="WJ35" i="4"/>
  <c r="WI35" i="4"/>
  <c r="WH35" i="4"/>
  <c r="WG35" i="4"/>
  <c r="WF35" i="4"/>
  <c r="WE35" i="4"/>
  <c r="WD35" i="4"/>
  <c r="WC35" i="4"/>
  <c r="WB35" i="4"/>
  <c r="WA35" i="4"/>
  <c r="VZ35" i="4"/>
  <c r="VY35" i="4"/>
  <c r="VX35" i="4"/>
  <c r="VW35" i="4"/>
  <c r="VV35" i="4"/>
  <c r="VU35" i="4"/>
  <c r="VT35" i="4"/>
  <c r="VS35" i="4"/>
  <c r="VR35" i="4"/>
  <c r="VQ35" i="4"/>
  <c r="VP35" i="4"/>
  <c r="VO35" i="4"/>
  <c r="VN35" i="4"/>
  <c r="VM35" i="4"/>
  <c r="VL35" i="4"/>
  <c r="VK35" i="4"/>
  <c r="VJ35" i="4"/>
  <c r="VI35" i="4"/>
  <c r="VH35" i="4"/>
  <c r="VG35" i="4"/>
  <c r="VF35" i="4"/>
  <c r="VE35" i="4"/>
  <c r="VD35" i="4"/>
  <c r="VC35" i="4"/>
  <c r="VB35" i="4"/>
  <c r="VA35" i="4"/>
  <c r="UZ35" i="4"/>
  <c r="UY35" i="4"/>
  <c r="UX35" i="4"/>
  <c r="UW35" i="4"/>
  <c r="UV35" i="4"/>
  <c r="UU35" i="4"/>
  <c r="UT35" i="4"/>
  <c r="US35" i="4"/>
  <c r="UR35" i="4"/>
  <c r="UQ35" i="4"/>
  <c r="UP35" i="4"/>
  <c r="UO35" i="4"/>
  <c r="UN35" i="4"/>
  <c r="UM35" i="4"/>
  <c r="UL35" i="4"/>
  <c r="UK35" i="4"/>
  <c r="UJ35" i="4"/>
  <c r="UI35" i="4"/>
  <c r="UH35" i="4"/>
  <c r="UG35" i="4"/>
  <c r="UF35" i="4"/>
  <c r="UE35" i="4"/>
  <c r="UD35" i="4"/>
  <c r="UC35" i="4"/>
  <c r="UB35" i="4"/>
  <c r="UA35" i="4"/>
  <c r="TZ35" i="4"/>
  <c r="TY35" i="4"/>
  <c r="TX35" i="4"/>
  <c r="TW35" i="4"/>
  <c r="TV35" i="4"/>
  <c r="TU35" i="4"/>
  <c r="TT35" i="4"/>
  <c r="TS35" i="4"/>
  <c r="TR35" i="4"/>
  <c r="TQ35" i="4"/>
  <c r="TP35" i="4"/>
  <c r="TO35" i="4"/>
  <c r="TN35" i="4"/>
  <c r="TM35" i="4"/>
  <c r="TL35" i="4"/>
  <c r="TK35" i="4"/>
  <c r="TJ35" i="4"/>
  <c r="TI35" i="4"/>
  <c r="TH35" i="4"/>
  <c r="TG35" i="4"/>
  <c r="TF35" i="4"/>
  <c r="TE35" i="4"/>
  <c r="TD35" i="4"/>
  <c r="TC35" i="4"/>
  <c r="TB35" i="4"/>
  <c r="TA35" i="4"/>
  <c r="SZ35" i="4"/>
  <c r="SY35" i="4"/>
  <c r="SX35" i="4"/>
  <c r="SW35" i="4"/>
  <c r="SV35" i="4"/>
  <c r="SU35" i="4"/>
  <c r="ST35" i="4"/>
  <c r="SS35" i="4"/>
  <c r="SR35" i="4"/>
  <c r="SQ35" i="4"/>
  <c r="SP35" i="4"/>
  <c r="SO35" i="4"/>
  <c r="SN35" i="4"/>
  <c r="SM35" i="4"/>
  <c r="SL35" i="4"/>
  <c r="SK35" i="4"/>
  <c r="SJ35" i="4"/>
  <c r="SI35" i="4"/>
  <c r="SH35" i="4"/>
  <c r="SG35" i="4"/>
  <c r="SF35" i="4"/>
  <c r="SE35" i="4"/>
  <c r="SD35" i="4"/>
  <c r="SC35" i="4"/>
  <c r="SB35" i="4"/>
  <c r="SA35" i="4"/>
  <c r="RZ35" i="4"/>
  <c r="RY35" i="4"/>
  <c r="RX35" i="4"/>
  <c r="RW35" i="4"/>
  <c r="RV35" i="4"/>
  <c r="RU35" i="4"/>
  <c r="RT35" i="4"/>
  <c r="RS35" i="4"/>
  <c r="RR35" i="4"/>
  <c r="RQ35" i="4"/>
  <c r="RP35" i="4"/>
  <c r="RO35" i="4"/>
  <c r="RN35" i="4"/>
  <c r="RM35" i="4"/>
  <c r="RL35" i="4"/>
  <c r="RK35" i="4"/>
  <c r="RJ35" i="4"/>
  <c r="RI35" i="4"/>
  <c r="RH35" i="4"/>
  <c r="RG35" i="4"/>
  <c r="RF35" i="4"/>
  <c r="RE35" i="4"/>
  <c r="RD35" i="4"/>
  <c r="RC35" i="4"/>
  <c r="RB35" i="4"/>
  <c r="RA35" i="4"/>
  <c r="QZ35" i="4"/>
  <c r="QY35" i="4"/>
  <c r="QX35" i="4"/>
  <c r="QW35" i="4"/>
  <c r="QV35" i="4"/>
  <c r="QU35" i="4"/>
  <c r="QT35" i="4"/>
  <c r="QS35" i="4"/>
  <c r="QR35" i="4"/>
  <c r="QQ35" i="4"/>
  <c r="QP35" i="4"/>
  <c r="QO35" i="4"/>
  <c r="QN35" i="4"/>
  <c r="QM35" i="4"/>
  <c r="QL35" i="4"/>
  <c r="QK35" i="4"/>
  <c r="QJ35" i="4"/>
  <c r="QI35" i="4"/>
  <c r="QH35" i="4"/>
  <c r="QG35" i="4"/>
  <c r="QF35" i="4"/>
  <c r="QE35" i="4"/>
  <c r="QD35" i="4"/>
  <c r="QC35" i="4"/>
  <c r="QB35" i="4"/>
  <c r="QA35" i="4"/>
  <c r="PZ35" i="4"/>
  <c r="PY35" i="4"/>
  <c r="PX35" i="4"/>
  <c r="PW35" i="4"/>
  <c r="PV35" i="4"/>
  <c r="PU35" i="4"/>
  <c r="PT35" i="4"/>
  <c r="PS35" i="4"/>
  <c r="PR35" i="4"/>
  <c r="PQ35" i="4"/>
  <c r="PP35" i="4"/>
  <c r="PO35" i="4"/>
  <c r="PN35" i="4"/>
  <c r="PM35" i="4"/>
  <c r="PL35" i="4"/>
  <c r="PK35" i="4"/>
  <c r="PJ35" i="4"/>
  <c r="PI35" i="4"/>
  <c r="PH35" i="4"/>
  <c r="PG35" i="4"/>
  <c r="PF35" i="4"/>
  <c r="PE35" i="4"/>
  <c r="PD35" i="4"/>
  <c r="PC35" i="4"/>
  <c r="PB35" i="4"/>
  <c r="PA35" i="4"/>
  <c r="OZ35" i="4"/>
  <c r="OY35" i="4"/>
  <c r="OX35" i="4"/>
  <c r="OW35" i="4"/>
  <c r="OV35" i="4"/>
  <c r="OU35" i="4"/>
  <c r="OT35" i="4"/>
  <c r="OS35" i="4"/>
  <c r="OR35" i="4"/>
  <c r="OQ35" i="4"/>
  <c r="OP35" i="4"/>
  <c r="OO35" i="4"/>
  <c r="ON35" i="4"/>
  <c r="OM35" i="4"/>
  <c r="OL35" i="4"/>
  <c r="OK35" i="4"/>
  <c r="OJ35" i="4"/>
  <c r="OI35" i="4"/>
  <c r="OH35" i="4"/>
  <c r="OG35" i="4"/>
  <c r="OF35" i="4"/>
  <c r="OE35" i="4"/>
  <c r="OD35" i="4"/>
  <c r="OC35" i="4"/>
  <c r="OB35" i="4"/>
  <c r="OA35" i="4"/>
  <c r="NZ35" i="4"/>
  <c r="NY35" i="4"/>
  <c r="NX35" i="4"/>
  <c r="NW35" i="4"/>
  <c r="NV35" i="4"/>
  <c r="NU35" i="4"/>
  <c r="NT35" i="4"/>
  <c r="NS35" i="4"/>
  <c r="NR35" i="4"/>
  <c r="NQ35" i="4"/>
  <c r="NP35" i="4"/>
  <c r="NO35" i="4"/>
  <c r="NN35" i="4"/>
  <c r="NM35" i="4"/>
  <c r="NL35" i="4"/>
  <c r="NK35" i="4"/>
  <c r="NJ35" i="4"/>
  <c r="NI35" i="4"/>
  <c r="NH35" i="4"/>
  <c r="NG35" i="4"/>
  <c r="NF35" i="4"/>
  <c r="NE35" i="4"/>
  <c r="ND35" i="4"/>
  <c r="NC35" i="4"/>
  <c r="NB35" i="4"/>
  <c r="NA35" i="4"/>
  <c r="MZ35" i="4"/>
  <c r="MY35" i="4"/>
  <c r="MX35" i="4"/>
  <c r="MW35" i="4"/>
  <c r="MV35" i="4"/>
  <c r="MU35" i="4"/>
  <c r="MT35" i="4"/>
  <c r="MS35" i="4"/>
  <c r="MR35" i="4"/>
  <c r="MQ35" i="4"/>
  <c r="MP35" i="4"/>
  <c r="MO35" i="4"/>
  <c r="MN35" i="4"/>
  <c r="MM35" i="4"/>
  <c r="ML35" i="4"/>
  <c r="MK35" i="4"/>
  <c r="MJ35" i="4"/>
  <c r="MI35" i="4"/>
  <c r="MH35" i="4"/>
  <c r="MG35" i="4"/>
  <c r="MF35" i="4"/>
  <c r="ME35" i="4"/>
  <c r="MD35" i="4"/>
  <c r="MC35" i="4"/>
  <c r="MB35" i="4"/>
  <c r="MA35" i="4"/>
  <c r="LZ35" i="4"/>
  <c r="LY35" i="4"/>
  <c r="LX35" i="4"/>
  <c r="LW35" i="4"/>
  <c r="LV35" i="4"/>
  <c r="LU35" i="4"/>
  <c r="LT35" i="4"/>
  <c r="LS35" i="4"/>
  <c r="LR35" i="4"/>
  <c r="LQ35" i="4"/>
  <c r="LP35" i="4"/>
  <c r="LO35" i="4"/>
  <c r="LN35" i="4"/>
  <c r="LM35" i="4"/>
  <c r="LL35" i="4"/>
  <c r="LK35" i="4"/>
  <c r="LJ35" i="4"/>
  <c r="LI35" i="4"/>
  <c r="LH35" i="4"/>
  <c r="LG35" i="4"/>
  <c r="LF35" i="4"/>
  <c r="LE35" i="4"/>
  <c r="LD35" i="4"/>
  <c r="LC35" i="4"/>
  <c r="LB35" i="4"/>
  <c r="LA35" i="4"/>
  <c r="KZ35" i="4"/>
  <c r="KY35" i="4"/>
  <c r="KX35" i="4"/>
  <c r="KW35" i="4"/>
  <c r="KV35" i="4"/>
  <c r="KU35" i="4"/>
  <c r="KT35" i="4"/>
  <c r="KS35" i="4"/>
  <c r="KR35" i="4"/>
  <c r="KQ35" i="4"/>
  <c r="KP35" i="4"/>
  <c r="KO35" i="4"/>
  <c r="KN35" i="4"/>
  <c r="KM35" i="4"/>
  <c r="KL35" i="4"/>
  <c r="KK35" i="4"/>
  <c r="KJ35" i="4"/>
  <c r="KI35" i="4"/>
  <c r="KH35" i="4"/>
  <c r="KG35" i="4"/>
  <c r="KF35" i="4"/>
  <c r="KE35" i="4"/>
  <c r="KD35" i="4"/>
  <c r="KC35" i="4"/>
  <c r="KB35" i="4"/>
  <c r="KA35" i="4"/>
  <c r="JZ35" i="4"/>
  <c r="JY35" i="4"/>
  <c r="JX35" i="4"/>
  <c r="JW35" i="4"/>
  <c r="JV35" i="4"/>
  <c r="JU35" i="4"/>
  <c r="JT35" i="4"/>
  <c r="JS35" i="4"/>
  <c r="JR35" i="4"/>
  <c r="JQ35" i="4"/>
  <c r="JP35" i="4"/>
  <c r="JO35" i="4"/>
  <c r="JN35" i="4"/>
  <c r="JM35" i="4"/>
  <c r="JL35" i="4"/>
  <c r="JK35" i="4"/>
  <c r="JJ35" i="4"/>
  <c r="JI35" i="4"/>
  <c r="JH35" i="4"/>
  <c r="JG35" i="4"/>
  <c r="JF35" i="4"/>
  <c r="JE35" i="4"/>
  <c r="JD35" i="4"/>
  <c r="JC35" i="4"/>
  <c r="JB35" i="4"/>
  <c r="JA35" i="4"/>
  <c r="IZ35" i="4"/>
  <c r="IY35" i="4"/>
  <c r="IX35" i="4"/>
  <c r="IW35" i="4"/>
  <c r="IV35" i="4"/>
  <c r="IU35" i="4"/>
  <c r="IT35" i="4"/>
  <c r="IS35" i="4"/>
  <c r="IR35" i="4"/>
  <c r="IQ35" i="4"/>
  <c r="IP35" i="4"/>
  <c r="IO35" i="4"/>
  <c r="IN35" i="4"/>
  <c r="IM35" i="4"/>
  <c r="IL35" i="4"/>
  <c r="IK35" i="4"/>
  <c r="IJ35" i="4"/>
  <c r="II35" i="4"/>
  <c r="IH35" i="4"/>
  <c r="IG35" i="4"/>
  <c r="IF35" i="4"/>
  <c r="IE35" i="4"/>
  <c r="ID35" i="4"/>
  <c r="IC35" i="4"/>
  <c r="IB35" i="4"/>
  <c r="IA35" i="4"/>
  <c r="HZ35" i="4"/>
  <c r="HY35" i="4"/>
  <c r="HX35" i="4"/>
  <c r="HW35" i="4"/>
  <c r="HV35" i="4"/>
  <c r="HU35" i="4"/>
  <c r="HT35" i="4"/>
  <c r="HS35" i="4"/>
  <c r="HR35" i="4"/>
  <c r="HQ35" i="4"/>
  <c r="HP35" i="4"/>
  <c r="HO35" i="4"/>
  <c r="HN35" i="4"/>
  <c r="HM35" i="4"/>
  <c r="HL35" i="4"/>
  <c r="HK35" i="4"/>
  <c r="HJ35" i="4"/>
  <c r="HI35" i="4"/>
  <c r="HH35" i="4"/>
  <c r="HG35" i="4"/>
  <c r="HF35" i="4"/>
  <c r="HE35" i="4"/>
  <c r="HD35" i="4"/>
  <c r="HC35" i="4"/>
  <c r="HB35" i="4"/>
  <c r="HA35" i="4"/>
  <c r="GZ35" i="4"/>
  <c r="GY35" i="4"/>
  <c r="GX35" i="4"/>
  <c r="GW35" i="4"/>
  <c r="GV35" i="4"/>
  <c r="GU35" i="4"/>
  <c r="GT35" i="4"/>
  <c r="GS35" i="4"/>
  <c r="GR35" i="4"/>
  <c r="GQ35" i="4"/>
  <c r="GP35" i="4"/>
  <c r="GO35" i="4"/>
  <c r="GN35" i="4"/>
  <c r="GM35" i="4"/>
  <c r="GL35" i="4"/>
  <c r="GK35" i="4"/>
  <c r="GJ35" i="4"/>
  <c r="GI35" i="4"/>
  <c r="GH35" i="4"/>
  <c r="GG35" i="4"/>
  <c r="GF35" i="4"/>
  <c r="GE35" i="4"/>
  <c r="GD35" i="4"/>
  <c r="GC35" i="4"/>
  <c r="GB35" i="4"/>
  <c r="GA35" i="4"/>
  <c r="FZ35" i="4"/>
  <c r="FY35" i="4"/>
  <c r="FX35" i="4"/>
  <c r="FW35" i="4"/>
  <c r="FV35" i="4"/>
  <c r="FU35" i="4"/>
  <c r="FT35" i="4"/>
  <c r="FS35" i="4"/>
  <c r="FR35" i="4"/>
  <c r="FQ35" i="4"/>
  <c r="FP35" i="4"/>
  <c r="FO35" i="4"/>
  <c r="FN35" i="4"/>
  <c r="FM35" i="4"/>
  <c r="FL35" i="4"/>
  <c r="FK35" i="4"/>
  <c r="FJ35" i="4"/>
  <c r="FI35" i="4"/>
  <c r="FH35" i="4"/>
  <c r="FG35" i="4"/>
  <c r="FF35" i="4"/>
  <c r="FE35" i="4"/>
  <c r="FD35" i="4"/>
  <c r="FC35" i="4"/>
  <c r="FB35" i="4"/>
  <c r="FA35" i="4"/>
  <c r="EZ35" i="4"/>
  <c r="EY35" i="4"/>
  <c r="EX35" i="4"/>
  <c r="EW35" i="4"/>
  <c r="EV35" i="4"/>
  <c r="EU35" i="4"/>
  <c r="ET35" i="4"/>
  <c r="ES35" i="4"/>
  <c r="ER35" i="4"/>
  <c r="EQ35" i="4"/>
  <c r="EP35" i="4"/>
  <c r="EO35" i="4"/>
  <c r="EN35" i="4"/>
  <c r="EM35" i="4"/>
  <c r="EL35" i="4"/>
  <c r="EK35" i="4"/>
  <c r="EJ35" i="4"/>
  <c r="EI35" i="4"/>
  <c r="EH35" i="4"/>
  <c r="EG35" i="4"/>
  <c r="EF35" i="4"/>
  <c r="EE35" i="4"/>
  <c r="ED35" i="4"/>
  <c r="EC35" i="4"/>
  <c r="EB35" i="4"/>
  <c r="EA35" i="4"/>
  <c r="DZ35" i="4"/>
  <c r="DY35" i="4"/>
  <c r="DX35" i="4"/>
  <c r="DW35" i="4"/>
  <c r="DV35" i="4"/>
  <c r="DU35" i="4"/>
  <c r="DT35" i="4"/>
  <c r="DS35" i="4"/>
  <c r="DR35" i="4"/>
  <c r="DQ35" i="4"/>
  <c r="DP35" i="4"/>
  <c r="DO35" i="4"/>
  <c r="DN35" i="4"/>
  <c r="DM35" i="4"/>
  <c r="DL35" i="4"/>
  <c r="DK35" i="4"/>
  <c r="DJ35" i="4"/>
  <c r="DI35" i="4"/>
  <c r="DH35" i="4"/>
  <c r="DG35" i="4"/>
  <c r="DF35" i="4"/>
  <c r="DE35" i="4"/>
  <c r="DD35" i="4"/>
  <c r="DC35" i="4"/>
  <c r="DB35" i="4"/>
  <c r="DA35" i="4"/>
  <c r="CZ35"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BW35" i="4"/>
  <c r="BV35" i="4"/>
  <c r="BU35" i="4"/>
  <c r="BT35" i="4"/>
  <c r="BS35" i="4"/>
  <c r="BR35" i="4"/>
  <c r="BQ35" i="4"/>
  <c r="BP35" i="4"/>
  <c r="BO35" i="4"/>
  <c r="BN35" i="4"/>
  <c r="BM35" i="4"/>
  <c r="BL35" i="4"/>
  <c r="BK35" i="4"/>
  <c r="BJ35" i="4"/>
  <c r="BI35" i="4"/>
  <c r="BH35" i="4"/>
  <c r="BG35"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90" i="2"/>
</calcChain>
</file>

<file path=xl/sharedStrings.xml><?xml version="1.0" encoding="utf-8"?>
<sst xmlns="http://schemas.openxmlformats.org/spreadsheetml/2006/main" count="1772" uniqueCount="547">
  <si>
    <t xml:space="preserve">Thank you for your interest in participating in our StewartBrown Disability Services Financial Benchmark. </t>
  </si>
  <si>
    <t>We are pleased to provide you with this Registration Kit and look forward to your future participation in this Benchmark.</t>
  </si>
  <si>
    <t>The Registration Kit contains all the information that you will need to understand the Benchmark process; the outcomes of the Benchmark and the responsibilities of each party to the Benchmark.  You are encouraged to read the documentation contained in this kit carefully.  Please contact us if there is something that you need clarified.  We encourage all our participants to be completely aware of the processes and responsibilities prior to signing on for the Benchmark.  The majority of these are set out within the terms and conditions of the program.</t>
  </si>
  <si>
    <t>KIT CONTENTS</t>
  </si>
  <si>
    <t>This Registration Kit consists of the following documents:</t>
  </si>
  <si>
    <t>1. Application Form</t>
  </si>
  <si>
    <t>2. Contact Details</t>
  </si>
  <si>
    <t>3. SIL Services</t>
  </si>
  <si>
    <t>4. Software Survey</t>
  </si>
  <si>
    <t>6. Registration Declaration</t>
  </si>
  <si>
    <t>7. Benchmark Timetable</t>
  </si>
  <si>
    <t>8. Terms and Conditions of the Benchmark</t>
  </si>
  <si>
    <t>9. Price Structure</t>
  </si>
  <si>
    <t>10. StewartBrown Contact Details</t>
  </si>
  <si>
    <t xml:space="preserve">Once you have registered to participate in our Benchmark you will be provided with a Participant’s Kit.  This contains all the forms in both a hard copy and electronic format to be able to provide us with your data in the proper format.  You are also provided with a detailed line-by-line description of what should be included and what should be excluded in any individual data line item.  This helps us to ensure that the data that we are collecting and analysing is comparable on a like for like basis. </t>
  </si>
  <si>
    <t>If you have any questions regarding this Benchmark or either of the kits you can contact any of the following people for assistance:</t>
  </si>
  <si>
    <t>Tracy Thomas</t>
  </si>
  <si>
    <t>Director</t>
  </si>
  <si>
    <t>tracy.thomas@stewartbrown.com.au</t>
  </si>
  <si>
    <t>Steven Toner</t>
  </si>
  <si>
    <t>Benchmark Administrator</t>
  </si>
  <si>
    <t>Steven.Toner@stewartbrown.com.au</t>
  </si>
  <si>
    <t>They can also be contacted by telephone on (02) 9412 3033 during normal business hours.  Further contact details are included in this registration kit.</t>
  </si>
  <si>
    <t>BACKGROUND &amp; PURPOSE OF BENCHMARK</t>
  </si>
  <si>
    <t>It is important for all participants to understand some of the background and purpose of the Benchmark and its outcomes. This service grew out of a need by management to be able to compare and contrast their operations to that of other homes and services within the industry. This was to assist them in improving the financial performance of their operations and to ultimately adopt best practice.   </t>
  </si>
  <si>
    <t xml:space="preserve">StewartBrown is partnering with National Disability Services (NDS) to deliver this Disability Services Financial Benchmark. The Benchmark will collect financial performance, equity, and staffing data on a quarterly basis; giving disability service providers the ability to benchmark their data at an organisational level and across different service types. </t>
  </si>
  <si>
    <t>The results of the Benchmark may also be used for other purposes.  It is likely that summary data will be used by industry bodies to lobby Government and in the formulation of policy.  If data is provided to outside parties, at no time are the results of individual participating organisations identified.  The only data supplied is in a summary format.</t>
  </si>
  <si>
    <t>Contact Us:</t>
  </si>
  <si>
    <t>Telephone:  02 9412 3033</t>
  </si>
  <si>
    <t>Email:  disability.benchmark@stewartbrown.com.au</t>
  </si>
  <si>
    <t>DISABILITY SERVICES FINANCIAL BENCHMARK</t>
  </si>
  <si>
    <t>Registration - Application Form</t>
  </si>
  <si>
    <t>APPLICATION FORM</t>
  </si>
  <si>
    <t>ORGANISATION DETAILS</t>
  </si>
  <si>
    <t xml:space="preserve">Provider </t>
  </si>
  <si>
    <t>Name of Organisation (disability services provider):</t>
  </si>
  <si>
    <t>Head Office</t>
  </si>
  <si>
    <t>Phone:</t>
  </si>
  <si>
    <t>Address Line 1:</t>
  </si>
  <si>
    <t>Address Line 2:</t>
  </si>
  <si>
    <t>Suburb/City:</t>
  </si>
  <si>
    <t>State: (Please Select)</t>
  </si>
  <si>
    <t>Postcode:</t>
  </si>
  <si>
    <t>Country:</t>
  </si>
  <si>
    <t>Postal Address same as above: (Yes/No)</t>
  </si>
  <si>
    <t>State:</t>
  </si>
  <si>
    <t xml:space="preserve">Operating Turnover of Organisation 2022/23:  </t>
  </si>
  <si>
    <t>ABN:</t>
  </si>
  <si>
    <t xml:space="preserve">NDIS registered provider number </t>
  </si>
  <si>
    <t>NDIS registered provider? Yes/No</t>
  </si>
  <si>
    <t xml:space="preserve">If Y, NDIS registered provider number </t>
  </si>
  <si>
    <t xml:space="preserve">Organisation type </t>
  </si>
  <si>
    <t>For profit or not-for-profit status</t>
  </si>
  <si>
    <t xml:space="preserve">Structure </t>
  </si>
  <si>
    <t xml:space="preserve">Is your Organisation part of a Reporting Group? Yes/No
</t>
  </si>
  <si>
    <t xml:space="preserve">For the purposes of financial reporting to ACNC or otherwise, a reporting group is made up of individual organisations. </t>
  </si>
  <si>
    <t xml:space="preserve">Are the property and services of your Organisation in separate reporting entities? Yes/No. 
</t>
  </si>
  <si>
    <t>We are trying to determine whether the group has structured its companies into operating companies and property companies</t>
  </si>
  <si>
    <t xml:space="preserve">Tenure of provider </t>
  </si>
  <si>
    <r>
      <t xml:space="preserve">In what </t>
    </r>
    <r>
      <rPr>
        <i/>
        <u/>
        <sz val="12"/>
        <color theme="1"/>
        <rFont val="Calibri"/>
        <family val="2"/>
        <scheme val="minor"/>
      </rPr>
      <t>calendar</t>
    </r>
    <r>
      <rPr>
        <sz val="12"/>
        <color theme="1"/>
        <rFont val="Calibri"/>
        <family val="2"/>
        <scheme val="minor"/>
      </rPr>
      <t xml:space="preserve"> year did your organisation commence operations? Enter in format YYYY</t>
    </r>
  </si>
  <si>
    <r>
      <t xml:space="preserve">Considering your organisation's </t>
    </r>
    <r>
      <rPr>
        <i/>
        <u/>
        <sz val="12"/>
        <color theme="1"/>
        <rFont val="Calibri"/>
        <family val="2"/>
        <scheme val="minor"/>
      </rPr>
      <t>financial</t>
    </r>
    <r>
      <rPr>
        <sz val="12"/>
        <color theme="1"/>
        <rFont val="Calibri"/>
        <family val="2"/>
        <scheme val="minor"/>
      </rPr>
      <t xml:space="preserve"> year which ended in 2023, did your organisation commence operations during this period? Y/N</t>
    </r>
  </si>
  <si>
    <t xml:space="preserve">If yes, please provide the first month of operations for which you have financial data </t>
  </si>
  <si>
    <r>
      <t xml:space="preserve">Benchmark participation (mark box with </t>
    </r>
    <r>
      <rPr>
        <b/>
        <sz val="12"/>
        <color rgb="FF0070C0"/>
        <rFont val="Wingdings"/>
        <charset val="2"/>
      </rPr>
      <t>ü</t>
    </r>
    <r>
      <rPr>
        <b/>
        <i/>
        <sz val="12"/>
        <color rgb="FF0070C0"/>
        <rFont val="Calibri"/>
        <family val="2"/>
        <scheme val="minor"/>
      </rPr>
      <t>)</t>
    </r>
  </si>
  <si>
    <t>Organisation &amp; Segment</t>
  </si>
  <si>
    <t>SIL Services</t>
  </si>
  <si>
    <t>DL Services (Daily Living - Non SIL)</t>
  </si>
  <si>
    <t>S&amp;CP Services (Social and Community Participation)</t>
  </si>
  <si>
    <t xml:space="preserve">Allied Health (Therapy supports) </t>
  </si>
  <si>
    <t>Employment Services (including supported employment, DES, SLES and other state-based employment programs)</t>
  </si>
  <si>
    <t>Support Coordination</t>
  </si>
  <si>
    <t xml:space="preserve">Workforce and client </t>
  </si>
  <si>
    <t xml:space="preserve">SIL services operations </t>
  </si>
  <si>
    <t xml:space="preserve">Number of homes owned: </t>
  </si>
  <si>
    <t xml:space="preserve">Number of homes rented: </t>
  </si>
  <si>
    <t xml:space="preserve">Number of SDA homes: </t>
  </si>
  <si>
    <t>Program locations and Remoteness</t>
  </si>
  <si>
    <t xml:space="preserve">State/ Territory the majority of Disability Revenue is generated in </t>
  </si>
  <si>
    <t xml:space="preserve">Provide Modified Monash Model* remoteness where majority of Disability Revenue is generated in </t>
  </si>
  <si>
    <t>* Areas of remoteness are classified by the NDIS using the Modified Monash Model (MMM). The MMM is a classification system that categorises metropolitan, regional, and remote areas according to their population size and isolation. The MMM classifies Australia into seven geographic areas of remoteness: MMM1: Major cities MMM2: Regional areas with population &gt; 50,000 MMM3: Regional areas with population between 15,000 and 50,000 MMM4: Regional areas with population between 5,000 and 15,000 MMM5: Regional areas with population &lt; 5,000 MMM6: Remote areas MMM7: Very Remote areas Where appropriate, areas MMM2 to MMM5 are sometimes referred to collectively in the report as “regional areas”.</t>
  </si>
  <si>
    <r>
      <t xml:space="preserve">Location of clients (mark box with </t>
    </r>
    <r>
      <rPr>
        <b/>
        <sz val="12"/>
        <color rgb="FF0070C0"/>
        <rFont val="Wingdings"/>
        <charset val="2"/>
      </rPr>
      <t>ü</t>
    </r>
    <r>
      <rPr>
        <b/>
        <sz val="12"/>
        <color rgb="FF0070C0"/>
        <rFont val="Calibri"/>
        <family val="2"/>
        <scheme val="minor"/>
      </rPr>
      <t>)</t>
    </r>
  </si>
  <si>
    <t xml:space="preserve">Indicate the location of the clients that your organisation provides services/ delivers supports to </t>
  </si>
  <si>
    <t xml:space="preserve">SIL services </t>
  </si>
  <si>
    <t>DL Non-SIL services</t>
  </si>
  <si>
    <t>S&amp;CP services</t>
  </si>
  <si>
    <t xml:space="preserve">Allied Health </t>
  </si>
  <si>
    <t xml:space="preserve">Supported Employment </t>
  </si>
  <si>
    <t xml:space="preserve">Support Coordination </t>
  </si>
  <si>
    <t>ACT</t>
  </si>
  <si>
    <t>NSW</t>
  </si>
  <si>
    <t>NT</t>
  </si>
  <si>
    <t>QLD</t>
  </si>
  <si>
    <t>SA</t>
  </si>
  <si>
    <t>TAS</t>
  </si>
  <si>
    <t>VIC</t>
  </si>
  <si>
    <t>WA</t>
  </si>
  <si>
    <t>Overseas</t>
  </si>
  <si>
    <t>Number of clients as at 30 June 2023 (NDIS participants plus fee-for-service clients)</t>
  </si>
  <si>
    <t>Clients receiving SIL supports and services</t>
  </si>
  <si>
    <t>Clients receiving Other Disability Supports or Services*</t>
  </si>
  <si>
    <t>Total number of clients</t>
  </si>
  <si>
    <t>(calculated)</t>
  </si>
  <si>
    <t xml:space="preserve">* Other Disability Services include Daily Living Non-SIL, Social &amp; Community Participation, Allied Health, Supported Employment and Support Coordination.
</t>
  </si>
  <si>
    <t>Registration - Contact Details</t>
  </si>
  <si>
    <t>CONTACT DETAILS</t>
  </si>
  <si>
    <t>Name:</t>
  </si>
  <si>
    <t>Position:</t>
  </si>
  <si>
    <t>Email:</t>
  </si>
  <si>
    <t>Email 1:</t>
  </si>
  <si>
    <t>Email 2:</t>
  </si>
  <si>
    <t>Distribution list for receipt of the organisation’s homes &amp; other disability services benchmark reports</t>
  </si>
  <si>
    <t>Chief Executive Officer or equivalent</t>
  </si>
  <si>
    <t>Chief Financial Officer or equivalent</t>
  </si>
  <si>
    <r>
      <t xml:space="preserve">Main Contact </t>
    </r>
    <r>
      <rPr>
        <sz val="12"/>
        <color theme="1"/>
        <rFont val="Calibri"/>
        <family val="2"/>
        <scheme val="minor"/>
      </rPr>
      <t>(for all general Benchmark queries and administration)</t>
    </r>
  </si>
  <si>
    <r>
      <t xml:space="preserve">Accounts Payable </t>
    </r>
    <r>
      <rPr>
        <sz val="12"/>
        <color theme="1"/>
        <rFont val="Calibri"/>
        <family val="2"/>
        <scheme val="minor"/>
      </rPr>
      <t>(email address and phone number)</t>
    </r>
  </si>
  <si>
    <r>
      <t xml:space="preserve">Contacts for data collection </t>
    </r>
    <r>
      <rPr>
        <sz val="12"/>
        <color theme="1"/>
        <rFont val="Calibri"/>
        <family val="2"/>
        <scheme val="minor"/>
      </rPr>
      <t>(if not sure same as above)</t>
    </r>
  </si>
  <si>
    <t>MMM1</t>
  </si>
  <si>
    <t>Major Cities of Australia</t>
  </si>
  <si>
    <t>MMM2</t>
  </si>
  <si>
    <t>Inner Regional Australia</t>
  </si>
  <si>
    <t>MMM3</t>
  </si>
  <si>
    <t>Registration - Supported Independent Living (SIL) Homes</t>
  </si>
  <si>
    <t>MMM4</t>
  </si>
  <si>
    <t>MMM5</t>
  </si>
  <si>
    <t>Outer Regional Australia</t>
  </si>
  <si>
    <t>MMM6</t>
  </si>
  <si>
    <t>Remote Australia</t>
  </si>
  <si>
    <t xml:space="preserve">Please provide the following information for each SIL home. </t>
  </si>
  <si>
    <t>MMM7</t>
  </si>
  <si>
    <t>Very Remote Australia</t>
  </si>
  <si>
    <t>For providers with a large number of homes, you are welcome to create your own csv file with this data and email this to us if this is more convenient for you</t>
  </si>
  <si>
    <t xml:space="preserve">HOMES </t>
  </si>
  <si>
    <t>Service ID:</t>
  </si>
  <si>
    <t>Home Unique ID:</t>
  </si>
  <si>
    <t>(Enter Home ID)</t>
  </si>
  <si>
    <t>Suburb:</t>
  </si>
  <si>
    <t>Year home was built?</t>
  </si>
  <si>
    <t xml:space="preserve">Number of bedrooms deemed by your organisation to be available for residents </t>
  </si>
  <si>
    <t>Remoteness level (MMM)*:</t>
  </si>
  <si>
    <t>Is home owned or rented?**</t>
  </si>
  <si>
    <t>Is home a Specialist Disability Accommodation (SDA) home? (Yes/No):</t>
  </si>
  <si>
    <t xml:space="preserve">If Yes, </t>
  </si>
  <si>
    <t>Is your organisation the SDA provider? (Yes/No):</t>
  </si>
  <si>
    <t>Is the home a Former State Government Dwelling? (Yes/No):</t>
  </si>
  <si>
    <t>SDA type (Select option)</t>
  </si>
  <si>
    <t>SDA building type (Select option)</t>
  </si>
  <si>
    <t>SDA Design Category (Select option)</t>
  </si>
  <si>
    <t>Whether or not the home includes Onsite Overnight Accommodation (OOA) (Yes/No):</t>
  </si>
  <si>
    <t>Whether the home has sprinklers (Yes/No):</t>
  </si>
  <si>
    <t>Whether the home has an additional breakout room (Yes/No):</t>
  </si>
  <si>
    <t>ABS Remoteness (Office Use):</t>
  </si>
  <si>
    <t>SA2 Mapping:</t>
  </si>
  <si>
    <t>*</t>
  </si>
  <si>
    <t xml:space="preserve">Areas of remoteness are classified by the NDIS using the Modified Monash Model (MMM). The MMM is a classification system that categorises metropolitan, regional and remote areas according to their population size and </t>
  </si>
  <si>
    <t xml:space="preserve">isolation. The MMM classifies Australia into seven geographic areas of remoteness: MMM1: Major cities MMM2: Regional areas with population &gt; 50,000 MMM3: Regional areas with population between 15,000 and 50,000 </t>
  </si>
  <si>
    <t>MMM4: Regional areas with population between 5,000 and 15,000 MMM5: Regional areas with population &lt; 5,000 MMM6: Remote areas MMM7: Very Remote areas Where appropriate, areas MMM2 to MMM5</t>
  </si>
  <si>
    <t>sometimes referred to collectively in the report as “regional areas”.</t>
  </si>
  <si>
    <t xml:space="preserve">Based on the physical address of the property you can find the remoteness level on the Health Workforce Locator using 2019 Modified Monash Model </t>
  </si>
  <si>
    <t>**</t>
  </si>
  <si>
    <t>Owned Supported Independent Living Home:</t>
  </si>
  <si>
    <t>- This type of home is privately owned or client's house</t>
  </si>
  <si>
    <t>- Owned supported independent living homes are typically used for a small number of SIL/ILO services.</t>
  </si>
  <si>
    <t>Rented Supported Independent Living Home:</t>
  </si>
  <si>
    <t>- The organisation providing support services owns The property directly.</t>
  </si>
  <si>
    <t>- The organisation providing support services is in a management agreement with another entity, such as an SDA provider. The property owner could be</t>
  </si>
  <si>
    <t>- an external management company that is not related to The organisation providing support services.</t>
  </si>
  <si>
    <t>- An external management company that is related to the organisation providing support services (such as an opco/propco)</t>
  </si>
  <si>
    <t>Registration - Software Survey</t>
  </si>
  <si>
    <t>SOFTWARE SURVEY</t>
  </si>
  <si>
    <t xml:space="preserve">Which Finance systems does your organisation use? </t>
  </si>
  <si>
    <t>(General ledger, accounts payable etc)</t>
  </si>
  <si>
    <t xml:space="preserve">(i.e Xero, MYOB, Epicor, Microsoft Dynamics) </t>
  </si>
  <si>
    <t xml:space="preserve">List any middleware software used by the organisation for </t>
  </si>
  <si>
    <t>procurement i.e. Basware</t>
  </si>
  <si>
    <t>What Payroll system does your organisation use?</t>
  </si>
  <si>
    <r>
      <t xml:space="preserve">Is the integration from Payroll to Financials (mark box with </t>
    </r>
    <r>
      <rPr>
        <sz val="12"/>
        <rFont val="Wingdings"/>
        <charset val="2"/>
      </rPr>
      <t>ü</t>
    </r>
    <r>
      <rPr>
        <sz val="12"/>
        <rFont val="Calibri"/>
        <family val="2"/>
        <scheme val="minor"/>
      </rPr>
      <t>)</t>
    </r>
  </si>
  <si>
    <t>CSV file or similar</t>
  </si>
  <si>
    <t>Automatic (API)</t>
  </si>
  <si>
    <t>None (Manual)</t>
  </si>
  <si>
    <t xml:space="preserve">What rostering (payroll) software does your organisation use? </t>
  </si>
  <si>
    <r>
      <t xml:space="preserve">Is the integration between Rostering and Payroll (mark box with </t>
    </r>
    <r>
      <rPr>
        <sz val="12"/>
        <rFont val="Wingdings"/>
        <charset val="2"/>
      </rPr>
      <t>ü</t>
    </r>
    <r>
      <rPr>
        <sz val="12"/>
        <rFont val="Calibri"/>
        <family val="2"/>
        <scheme val="minor"/>
      </rPr>
      <t>)</t>
    </r>
  </si>
  <si>
    <t xml:space="preserve">What software is used for the following tasks in disability services? </t>
  </si>
  <si>
    <t>•</t>
  </si>
  <si>
    <t xml:space="preserve">Client Management (CRM): </t>
  </si>
  <si>
    <t xml:space="preserve">Billing:  </t>
  </si>
  <si>
    <t xml:space="preserve">Scheduling:  </t>
  </si>
  <si>
    <t xml:space="preserve">Client Statements: </t>
  </si>
  <si>
    <t xml:space="preserve">Claiming: </t>
  </si>
  <si>
    <r>
      <t xml:space="preserve">What software applications does your disability software integrate with? (mark box with </t>
    </r>
    <r>
      <rPr>
        <sz val="11"/>
        <rFont val="Wingdings"/>
        <charset val="2"/>
      </rPr>
      <t>ü</t>
    </r>
    <r>
      <rPr>
        <sz val="11"/>
        <rFont val="Calibri"/>
        <family val="2"/>
        <scheme val="minor"/>
      </rPr>
      <t>)</t>
    </r>
  </si>
  <si>
    <t>None</t>
  </si>
  <si>
    <t>Payroll</t>
  </si>
  <si>
    <t>General Ledger</t>
  </si>
  <si>
    <t>Procurement / Accounts Payable</t>
  </si>
  <si>
    <t>Billing / Accounts Receivable</t>
  </si>
  <si>
    <r>
      <t xml:space="preserve">Is the integration between Disability software and Financial software (mark box with </t>
    </r>
    <r>
      <rPr>
        <sz val="11"/>
        <rFont val="Wingdings"/>
        <charset val="2"/>
      </rPr>
      <t>ü</t>
    </r>
    <r>
      <rPr>
        <sz val="11"/>
        <rFont val="Calibri"/>
        <family val="2"/>
        <scheme val="minor"/>
      </rPr>
      <t>)</t>
    </r>
  </si>
  <si>
    <r>
      <t xml:space="preserve">Is the integration between Disability software and the NDIS portal (PRODA) (mark box with </t>
    </r>
    <r>
      <rPr>
        <sz val="11"/>
        <rFont val="Wingdings"/>
        <charset val="2"/>
      </rPr>
      <t>ü</t>
    </r>
    <r>
      <rPr>
        <sz val="11"/>
        <rFont val="Calibri"/>
        <family val="2"/>
        <scheme val="minor"/>
      </rPr>
      <t>)</t>
    </r>
  </si>
  <si>
    <t xml:space="preserve">What other software does you organisation use? (i.e Property </t>
  </si>
  <si>
    <t xml:space="preserve">Management, Document Management, Community Services, </t>
  </si>
  <si>
    <t>Budgeting and Forecasting)</t>
  </si>
  <si>
    <r>
      <t xml:space="preserve">What reporting tools does your organisation employ? (mark box with </t>
    </r>
    <r>
      <rPr>
        <sz val="11"/>
        <rFont val="Wingdings"/>
        <charset val="2"/>
      </rPr>
      <t>ü</t>
    </r>
    <r>
      <rPr>
        <sz val="11"/>
        <rFont val="Calibri"/>
        <family val="2"/>
        <scheme val="minor"/>
      </rPr>
      <t>)</t>
    </r>
  </si>
  <si>
    <t>Reporting directly from applications</t>
  </si>
  <si>
    <t>Data exports to excel</t>
  </si>
  <si>
    <t>BI tools i.e Power BI</t>
  </si>
  <si>
    <t>Data warehousing</t>
  </si>
  <si>
    <t>Other: Please state</t>
  </si>
  <si>
    <t xml:space="preserve">How would you rate your current reporting capability? </t>
  </si>
  <si>
    <t>«</t>
  </si>
  <si>
    <t>¶</t>
  </si>
  <si>
    <t>How would you rate your current suite of software?</t>
  </si>
  <si>
    <t>What areas of improvement would you undertake in the foreseeable future?</t>
  </si>
  <si>
    <t>Registration - Declaration</t>
  </si>
  <si>
    <t>REGISTRATION DECLARATION</t>
  </si>
  <si>
    <t xml:space="preserve">I have read and understood the terms and conditions of participating in the StewartBrown Disability Services </t>
  </si>
  <si>
    <t>Financial Benchmark and agree to accept those terms and conditions as outlined in this application form.</t>
  </si>
  <si>
    <t xml:space="preserve">Signed for and on behalf of: </t>
  </si>
  <si>
    <t>(Name of Organisation)</t>
  </si>
  <si>
    <t>By:</t>
  </si>
  <si>
    <t>(Print Name)</t>
  </si>
  <si>
    <t>Signature:</t>
  </si>
  <si>
    <t>(Insert Signature - Image)</t>
  </si>
  <si>
    <t>Date:</t>
  </si>
  <si>
    <t>COMPLETED FORMS</t>
  </si>
  <si>
    <t>Please send the completed application form to us by one of the following methods:</t>
  </si>
  <si>
    <r>
      <t>Email to</t>
    </r>
    <r>
      <rPr>
        <sz val="12"/>
        <color theme="1"/>
        <rFont val="Calibri"/>
        <family val="2"/>
        <scheme val="minor"/>
      </rPr>
      <t> </t>
    </r>
    <r>
      <rPr>
        <b/>
        <sz val="12"/>
        <color rgb="FF0070C0"/>
        <rFont val="Calibri"/>
        <family val="2"/>
        <scheme val="minor"/>
      </rPr>
      <t>:</t>
    </r>
  </si>
  <si>
    <t>StewartBrown Disability Benchmark Administration</t>
  </si>
  <si>
    <t>disability.benchmark@stewartbrown.com.au</t>
  </si>
  <si>
    <t>Post to:</t>
  </si>
  <si>
    <t>StewartBrown</t>
  </si>
  <si>
    <t>PO Box 5515</t>
  </si>
  <si>
    <t>CHATSWOOD NSW 2067</t>
  </si>
  <si>
    <t>Facsimile to:</t>
  </si>
  <si>
    <t>(02) 9411 3242</t>
  </si>
  <si>
    <t>Disability Benchmark Timetable</t>
  </si>
  <si>
    <r>
      <t>BENCHMARK TIMETABLE</t>
    </r>
    <r>
      <rPr>
        <sz val="8"/>
        <color theme="1"/>
        <rFont val="Calibri"/>
        <family val="2"/>
        <scheme val="minor"/>
      </rPr>
      <t> </t>
    </r>
  </si>
  <si>
    <t>Year</t>
  </si>
  <si>
    <t>Forms to be completed
(where applicable)</t>
  </si>
  <si>
    <t>Deadline for
data submission</t>
  </si>
  <si>
    <t>Due date for individual benchmark report distribution</t>
  </si>
  <si>
    <t>Due date for analysis report</t>
  </si>
  <si>
    <r>
      <t xml:space="preserve">For 6 months to </t>
    </r>
    <r>
      <rPr>
        <u/>
        <sz val="11"/>
        <color rgb="FF000000"/>
        <rFont val="Calibri"/>
        <family val="2"/>
        <scheme val="minor"/>
      </rPr>
      <t>Dec-23</t>
    </r>
  </si>
  <si>
    <r>
      <t>·</t>
    </r>
    <r>
      <rPr>
        <sz val="7"/>
        <color rgb="FF4BACC6"/>
        <rFont val="Times New Roman"/>
        <family val="1"/>
      </rPr>
      <t xml:space="preserve">         </t>
    </r>
    <r>
      <rPr>
        <sz val="11"/>
        <color rgb="FF000000"/>
        <rFont val="Calibri"/>
        <family val="2"/>
        <scheme val="minor"/>
      </rPr>
      <t>Organisation</t>
    </r>
  </si>
  <si>
    <t>Early May 2024</t>
  </si>
  <si>
    <t>End of May 2024</t>
  </si>
  <si>
    <r>
      <t>·</t>
    </r>
    <r>
      <rPr>
        <sz val="7"/>
        <color rgb="FF4BACC6"/>
        <rFont val="Times New Roman"/>
        <family val="1"/>
      </rPr>
      <t xml:space="preserve">         </t>
    </r>
    <r>
      <rPr>
        <sz val="11"/>
        <color rgb="FF000000"/>
        <rFont val="Calibri"/>
        <family val="2"/>
        <scheme val="minor"/>
      </rPr>
      <t xml:space="preserve">Segment </t>
    </r>
  </si>
  <si>
    <r>
      <t>·</t>
    </r>
    <r>
      <rPr>
        <sz val="7"/>
        <color rgb="FF4BACC6"/>
        <rFont val="Times New Roman"/>
        <family val="1"/>
      </rPr>
      <t xml:space="preserve">         </t>
    </r>
    <r>
      <rPr>
        <sz val="11"/>
        <color rgb="FF000000"/>
        <rFont val="Calibri"/>
        <family val="2"/>
        <scheme val="minor"/>
      </rPr>
      <t>SIL Services, DL services, S&amp;CP
        services, Allied Health, Supported
        Employment, Support Coordination</t>
    </r>
  </si>
  <si>
    <r>
      <t>·</t>
    </r>
    <r>
      <rPr>
        <sz val="7"/>
        <color rgb="FF4BACC6"/>
        <rFont val="Times New Roman"/>
        <family val="1"/>
      </rPr>
      <t xml:space="preserve">         </t>
    </r>
    <r>
      <rPr>
        <sz val="11"/>
        <color rgb="FF000000"/>
        <rFont val="Calibri"/>
        <family val="2"/>
        <scheme val="minor"/>
      </rPr>
      <t xml:space="preserve">Demographic </t>
    </r>
  </si>
  <si>
    <r>
      <t xml:space="preserve">For 12 months to </t>
    </r>
    <r>
      <rPr>
        <u/>
        <sz val="11"/>
        <color rgb="FF000000"/>
        <rFont val="Calibri"/>
        <family val="2"/>
        <scheme val="minor"/>
      </rPr>
      <t>Jun-24</t>
    </r>
  </si>
  <si>
    <t>Early November 2024</t>
  </si>
  <si>
    <t>Late November 2024</t>
  </si>
  <si>
    <r>
      <rPr>
        <i/>
        <u/>
        <sz val="11"/>
        <color rgb="FFFF3399"/>
        <rFont val="Calibri"/>
        <family val="2"/>
        <scheme val="minor"/>
      </rPr>
      <t>Note 1:</t>
    </r>
    <r>
      <rPr>
        <i/>
        <sz val="11"/>
        <color rgb="FFFF3399"/>
        <rFont val="Calibri"/>
        <family val="2"/>
        <scheme val="minor"/>
      </rPr>
      <t xml:space="preserve"> </t>
    </r>
    <r>
      <rPr>
        <i/>
        <sz val="11"/>
        <color theme="1"/>
        <rFont val="Calibri"/>
        <family val="2"/>
        <scheme val="minor"/>
      </rPr>
      <t>Comfirmation of cut off dates and delivery dates for reports will be communicated via email to registered participants.</t>
    </r>
  </si>
  <si>
    <r>
      <t>Note 2:</t>
    </r>
    <r>
      <rPr>
        <i/>
        <sz val="11"/>
        <color rgb="FFFF3399"/>
        <rFont val="Calibri"/>
        <family val="2"/>
        <scheme val="minor"/>
      </rPr>
      <t xml:space="preserve"> </t>
    </r>
    <r>
      <rPr>
        <i/>
        <sz val="11"/>
        <color theme="1"/>
        <rFont val="Calibri"/>
        <family val="2"/>
        <scheme val="minor"/>
      </rPr>
      <t xml:space="preserve"> It is </t>
    </r>
    <r>
      <rPr>
        <b/>
        <i/>
        <u/>
        <sz val="11"/>
        <color theme="1"/>
        <rFont val="Calibri"/>
        <family val="2"/>
        <scheme val="minor"/>
      </rPr>
      <t>critical</t>
    </r>
    <r>
      <rPr>
        <i/>
        <sz val="11"/>
        <color theme="1"/>
        <rFont val="Calibri"/>
        <family val="2"/>
        <scheme val="minor"/>
      </rPr>
      <t xml:space="preserve"> that deadlines be adhered to by all participants to allow for the timely entering of data and distribution of reports.  If any organisation finds that they cannot meet these deadlines, please let us know as soon as possible.</t>
    </r>
  </si>
  <si>
    <t>TERMS AND CONDITIONS</t>
  </si>
  <si>
    <t>The terms and conditions of participating in this Benchmark cover the following matters:</t>
  </si>
  <si>
    <t xml:space="preserve">Role and responsibility of StewartBrown </t>
  </si>
  <si>
    <t>Role and responsibility of participating organisations/homes</t>
  </si>
  <si>
    <t>Data collection methods</t>
  </si>
  <si>
    <t>Details of data to be collected</t>
  </si>
  <si>
    <t>Reports to be produced and method of distribution</t>
  </si>
  <si>
    <t>Privacy policy</t>
  </si>
  <si>
    <t>Confidentiality of information</t>
  </si>
  <si>
    <t>Copyright matters</t>
  </si>
  <si>
    <t>Quality assurance</t>
  </si>
  <si>
    <t>ROLE AND RESPONSIBILITY OF STEWARTBROWN</t>
  </si>
  <si>
    <t>As the provider of the Financial Benchmark service, StewartBrown will:</t>
  </si>
  <si>
    <t>(a)</t>
  </si>
  <si>
    <t>Provide all participants with data collection aids in an electronic and hard copy format;</t>
  </si>
  <si>
    <t>(b)</t>
  </si>
  <si>
    <t>Continue to develop the service to meet the needs of participants;</t>
  </si>
  <si>
    <t>(c)</t>
  </si>
  <si>
    <t>Provide initial and ongoing training to participating organisations that require such training;</t>
  </si>
  <si>
    <t>(d)</t>
  </si>
  <si>
    <t>Provide guidelines to all participants to ensure they are able to complete data collection forms;</t>
  </si>
  <si>
    <t>(e)</t>
  </si>
  <si>
    <t>Provide a report on the Benchmark results including a general analysis of results across all homes and a report comparing industry results and the results of each participating home within the participating organisation;</t>
  </si>
  <si>
    <t>(f)</t>
  </si>
  <si>
    <t>Provide reports in the format requested by participant (electronic or hard copy);</t>
  </si>
  <si>
    <t>(g)</t>
  </si>
  <si>
    <t>Provide the Benchmark on a 6-monthly basis with aim to become quarterly basis;</t>
  </si>
  <si>
    <t>(h)</t>
  </si>
  <si>
    <t>Facilitate contact between like organisations, where possible, at the request of a participant so that participating organisations can investigate further where they may be able to improve their financial performance.  This will only be done with the express permission of parties involved;</t>
  </si>
  <si>
    <t>(i)</t>
  </si>
  <si>
    <t>Have in place procedures to ensure, as much as possible, that the data provided by the participants is consistent with the guidelines given to participants;</t>
  </si>
  <si>
    <t>(j)</t>
  </si>
  <si>
    <t>Distribute reports in accordance with the Benchmark Timetable;</t>
  </si>
  <si>
    <t>(k)</t>
  </si>
  <si>
    <t>Ensure the privacy and confidentiality of the information provided by participants</t>
  </si>
  <si>
    <t>ROLE AND RESPONSIBILITY OF PARTICIPANTS</t>
  </si>
  <si>
    <t>Organisations participating in the Financial Benchmark service will:</t>
  </si>
  <si>
    <t>Provide the data to StewartBrown in the format set out in the Participant's Kit (as amended from time to time), and by the deadline as set out in the Benchmark Timetable provided to participants;</t>
  </si>
  <si>
    <t>Enter the data into the data collection forms using the definitions set out in the Participant's Kit;</t>
  </si>
  <si>
    <t>Advise StewartBrown of any changes in details of a home that are likely to or have affected the results of the home in a significant manner.  Examples of such matters might include changes to council decisions, redevelopment work on the home, and compliance action by the Government;</t>
  </si>
  <si>
    <t>Respect and abide by the privacy and copyright standards set out in these Terms and Conditions in relation to all materials and reports provided to participants as part of the Benchmark process;</t>
  </si>
  <si>
    <t>Respect the privacy and confidentiality of any information provided by another participant as a result of StewartBrown facilitating contact between two or more participants.</t>
  </si>
  <si>
    <t>Ensure the annual participation fee is paid in a timely manner to continue Benchmark participation;</t>
  </si>
  <si>
    <t xml:space="preserve">Advise StewartBrown of any changes in details regarding the contact details for the data collection and for the receipt of Benchmark reports. </t>
  </si>
  <si>
    <t>DATA COLLECTION METHODS</t>
  </si>
  <si>
    <t>StewartBrown will provide each participant with a Participant's Kit that will contain, among other things, the following:</t>
  </si>
  <si>
    <t>Line item definitions for each item included in the Benchmark in the same format as the data collection forms;</t>
  </si>
  <si>
    <t>An electronic copy of the data collection forms which will be in the form of a series of Excel work-sheets.</t>
  </si>
  <si>
    <t>We will work with participants to develop reports produced by their accounting system in the format required by the Benchmark so as to minimise work involved in completing the data collection forms.  We will accept electronic files containing the data in the correct format by way of e-mail or Zip file.</t>
  </si>
  <si>
    <t>DATA TO BE COLLECTED</t>
  </si>
  <si>
    <t>The Benchmark will collect financial data for the following operations:</t>
  </si>
  <si>
    <t xml:space="preserve">SIL Services including occupied bed days (quarterly) </t>
  </si>
  <si>
    <t xml:space="preserve">Other Disability Services including Daily Living (Non-SIL), Social and Community Participation services, Allied Health, Supported Employment services, and support coordination (quarterly) </t>
  </si>
  <si>
    <t>Employee hours by major category (quarterly)</t>
  </si>
  <si>
    <t>Organisational Data (biannual – December and June Benchmark)</t>
  </si>
  <si>
    <t>Demographic Data (annual June Benchmark)</t>
  </si>
  <si>
    <t>Details of the individual line items for which data is collected and the definitions of each of these line items are included in the Participant's Kit.  For SIL Services the line items will be collected under the following major headings:</t>
  </si>
  <si>
    <t>SIL Daily Living Income</t>
  </si>
  <si>
    <t>SIL Daily Living Expenditure</t>
  </si>
  <si>
    <t>SDA Accommodation Income</t>
  </si>
  <si>
    <t>SDA Accommodation Expenditure</t>
  </si>
  <si>
    <t>Administration &amp; Support Expenditure</t>
  </si>
  <si>
    <t>Non-recurrent Revenue</t>
  </si>
  <si>
    <t>Non-recurrent Expenditure</t>
  </si>
  <si>
    <t>Occupied day statistics collected will include the occupied days based on the NDIS SIL package funding and the number of Available Bedrooms. All data collected will be on a year-to-date basis unless otherwise stated.</t>
  </si>
  <si>
    <t>REPORTS PRODUCED &amp; METHOD OF DISTRIBUTION</t>
  </si>
  <si>
    <t>Each quarter participants will be issued with the following reports:</t>
  </si>
  <si>
    <t>A generic report based upon the overall results of the Benchmark, which will analyse the results and include summary tables of data. This report is dynamic in style and content and we will always look to participants for suggestions for information to be included in the report and/or a video presentation of the Benchmark results ;</t>
  </si>
  <si>
    <t>A report specific to each home/other disability service that compares the results of that home/service against all other homes/services as well as against the homes/services of a similar resident mix and size as the participating home/service.</t>
  </si>
  <si>
    <t>Where there is a special survey, an addendum report will be provided on the results of that survey.  Examples of a special survey include: deep dive reports on administration costs, workforce, allied health, systems and software</t>
  </si>
  <si>
    <t>Reports will be delivered by the following method:</t>
  </si>
  <si>
    <t>Electronic copy by e-mail (in excel/PDF format)</t>
  </si>
  <si>
    <t>Via access to the StewartBrown Financial Benchmarking website (main delivery method)</t>
  </si>
  <si>
    <t>PRIVACY POLICY</t>
  </si>
  <si>
    <t>StewartBrown will be collecting financial data from organisations with the purpose of providing benchmarks and other summary reports to participants and industry bodies.  We will not be collecting personal information, but rather corporate data and as such we are not bound by the National Privacy Principles or the Privacy Act 1998. We will however still be abiding by these National Privacy Principles with respect to the data and other information collected, as we are committed to ensuring the highest level of privacy over the information collected.  In accordance with these principles:</t>
  </si>
  <si>
    <t>No report received by a participant will identify other participants by name.  In general, all comparative information will be in aggregate format, that is, it will be an average of a number of other participating organisations.</t>
  </si>
  <si>
    <t>Any information provided to third parties such as industry groups will only be in aggregate format and can only be used for the purpose of policy development or lobbying Government agencies.</t>
  </si>
  <si>
    <t>Only data and other information necessary to produce the Benchmark will be collected from participants</t>
  </si>
  <si>
    <t>All information collected will be stored in a secure manner</t>
  </si>
  <si>
    <t>Where information is shared between participating organisations as a result of contact being facilitated by StewartBrown, such sharing will be done on the understanding that the terms and conditions relating to Privacy and confidentiality are adhered to by the parties involved.</t>
  </si>
  <si>
    <t>CONFIDENTIALITY OF INFORMATION</t>
  </si>
  <si>
    <t>StewartBrown and all participants will abide by the following with respect to confidentiality of information collected or produced as part of the Benchmark:</t>
  </si>
  <si>
    <t>For training and marketing purposes, StewartBrown has the right to publish data resulting from the Benchmark as examples of the benchmarking process. However, such examples will not identify any of the participating organisations.</t>
  </si>
  <si>
    <t>All data and material provided by participants shall be kept confidential by StewartBrown at all times.</t>
  </si>
  <si>
    <t>Any material provided to third parties such as industry groups under contract to any such group will not identify any individual participant.</t>
  </si>
  <si>
    <t>Any report or material provided to participants as part of the Benchmark process will be kept confidential by the participant.</t>
  </si>
  <si>
    <t>Where StewartBrown facilitates contact between participants to discuss the Benchmark results, such discussions and any information shared between participants will be kept confidential by the participants.</t>
  </si>
  <si>
    <t>COPYRIGHT ISSUES</t>
  </si>
  <si>
    <t>Unauthorised copying of any material or report produced by StewartBrown as part of the Benchmark process is not permitted.  Copying and distribution of such material will only be permitted after receiving the express written permission of StewartBrown.</t>
  </si>
  <si>
    <t>The materials and reports deemed to be included in the Benchmark process include, but are not limited to:</t>
  </si>
  <si>
    <t>Registration Kit</t>
  </si>
  <si>
    <t>Participant's Kit</t>
  </si>
  <si>
    <t>Training material  </t>
  </si>
  <si>
    <t>Promotional material</t>
  </si>
  <si>
    <t>Line item definitions</t>
  </si>
  <si>
    <t>Quarterly or special reports</t>
  </si>
  <si>
    <t>Data collection forms</t>
  </si>
  <si>
    <t>Participants can copy the quarterly or special reports for internal distribution to management and Directors as long as the recipients are made aware of the privacy, confidentiality and copyright provisions of these terms and conditions and they agree to abide by them.</t>
  </si>
  <si>
    <t>QUALITY ASSURANCE</t>
  </si>
  <si>
    <t>All parties to this Benchmark process should be committed to the quality of information provided and the continuous improvement of the service. To this end:</t>
  </si>
  <si>
    <t>StewartBrown will ensure that procedures are in place to safeguard the integrity of the information produced in the Benchmark process.</t>
  </si>
  <si>
    <t>StewartBrown will continue to provide means of receiving feedback from participants in the Benchmark and will endeavour to act upon that feedback where considered practicable and useful to participants as a whole.</t>
  </si>
  <si>
    <t>Participants should endeavour at all times to safeguard the integrity of information provided by following the definitions for data entry set out in the Participant's Kit.</t>
  </si>
  <si>
    <t>StewartBrown will continue to work with participants to develop the service through feedback and discussion.</t>
  </si>
  <si>
    <t>StewartBrown Contact Details</t>
  </si>
  <si>
    <r>
      <t>Postal Address</t>
    </r>
    <r>
      <rPr>
        <sz val="12"/>
        <color theme="1"/>
        <rFont val="Calibri"/>
        <family val="2"/>
        <scheme val="minor"/>
      </rPr>
      <t> </t>
    </r>
    <r>
      <rPr>
        <b/>
        <sz val="12"/>
        <color rgb="FF0070C0"/>
        <rFont val="Calibri"/>
        <family val="2"/>
        <scheme val="minor"/>
      </rPr>
      <t>:</t>
    </r>
  </si>
  <si>
    <t>Attention: Steven Toner</t>
  </si>
  <si>
    <t>Street Address:</t>
  </si>
  <si>
    <t>Level 2, Tower 1</t>
  </si>
  <si>
    <t>495 Victoria Avenue</t>
  </si>
  <si>
    <r>
      <t>Phone:</t>
    </r>
    <r>
      <rPr>
        <sz val="12"/>
        <color theme="1"/>
        <rFont val="Calibri"/>
        <family val="2"/>
        <scheme val="minor"/>
      </rPr>
      <t xml:space="preserve"> (02) 9412 3033 </t>
    </r>
  </si>
  <si>
    <r>
      <t>Web:</t>
    </r>
    <r>
      <rPr>
        <sz val="12"/>
        <color theme="1"/>
        <rFont val="Calibri"/>
        <family val="2"/>
        <scheme val="minor"/>
      </rPr>
      <t xml:space="preserve"> www.stewartbrown.com.au</t>
    </r>
  </si>
  <si>
    <r>
      <t>Email:</t>
    </r>
    <r>
      <rPr>
        <sz val="12"/>
        <color rgb="FF0070C0"/>
        <rFont val="Calibri"/>
        <family val="2"/>
        <scheme val="minor"/>
      </rPr>
      <t xml:space="preserve"> </t>
    </r>
    <r>
      <rPr>
        <sz val="12"/>
        <color theme="1"/>
        <rFont val="Calibri"/>
        <family val="2"/>
        <scheme val="minor"/>
      </rPr>
      <t>disability.benchmark@stewartbrown.com.au</t>
    </r>
  </si>
  <si>
    <r>
      <t>PROJECT CONTACTS</t>
    </r>
    <r>
      <rPr>
        <sz val="8"/>
        <color theme="1"/>
        <rFont val="Calibri"/>
        <family val="2"/>
        <scheme val="minor"/>
      </rPr>
      <t> </t>
    </r>
  </si>
  <si>
    <t xml:space="preserve">Stuart Hutcheon </t>
  </si>
  <si>
    <t>Managing Partner</t>
  </si>
  <si>
    <t>Stuart.Hutcheon@stewartbrown.com.au</t>
  </si>
  <si>
    <t xml:space="preserve">Tracy Thomas </t>
  </si>
  <si>
    <t>Tracy.Thomas@stewartbrown.com.au</t>
  </si>
  <si>
    <t>Administration</t>
  </si>
  <si>
    <t>steven.toner@stewartbrown.com.au</t>
  </si>
  <si>
    <t>Registration - Price Structure</t>
  </si>
  <si>
    <t>PRICE STRUCTURE</t>
  </si>
  <si>
    <t>The fees for participating in the Disability Services Financial Benchmark in the year ending 30 June 2024 are as follows:</t>
  </si>
  <si>
    <t>One-off Joining Fee</t>
  </si>
  <si>
    <t>As an incentive to join the Benchmark in its early years, the one-off joining fee will be waived for providers that join in the 2024 Benchmark.</t>
  </si>
  <si>
    <t>The one-off Joining Fee is based on the total number of Supported Independent Living (SIL) homes and the number of non-SIL disability clients (NDIS participants plus fee for service clients less SIL participants) of each organisation. 
The fees shown below do not include GST.</t>
  </si>
  <si>
    <t>SMALL</t>
  </si>
  <si>
    <t>MEDIUM</t>
  </si>
  <si>
    <t>LARGE</t>
  </si>
  <si>
    <t>Number of homes</t>
  </si>
  <si>
    <t>1 to 4</t>
  </si>
  <si>
    <t>5 to 20</t>
  </si>
  <si>
    <t>More than 20</t>
  </si>
  <si>
    <t>Number of clients</t>
  </si>
  <si>
    <t>1 to 200</t>
  </si>
  <si>
    <t>201 to 750</t>
  </si>
  <si>
    <t>More than 750</t>
  </si>
  <si>
    <t>Joining Fee</t>
  </si>
  <si>
    <t xml:space="preserve">The joining fee includes the provision of the Participant's Kit and training of the staff providing the data for the Benchmark.  It also includes the set-up of these programs on our systems and access to our benchmarking website.   </t>
  </si>
  <si>
    <t>Participation Fees</t>
  </si>
  <si>
    <t>DISABILITY SERVICES FINANCIAL PERFORMANCE PARTICIPATION FEE CALCULATOR</t>
  </si>
  <si>
    <t>Client name:</t>
  </si>
  <si>
    <t xml:space="preserve">Homes into which SIL Services are provided </t>
  </si>
  <si>
    <t>Other Services* - number of clients</t>
  </si>
  <si>
    <t>Fee per benchmark period calculated as:</t>
  </si>
  <si>
    <r>
      <t xml:space="preserve">If you have any questions about the StewartBrown Disability Services Financial Benchmark participation fee, please do not hesitate to contact Steven Toner on </t>
    </r>
    <r>
      <rPr>
        <b/>
        <sz val="11"/>
        <color rgb="FF00B0F0"/>
        <rFont val="Calibri"/>
        <family val="2"/>
        <scheme val="minor"/>
      </rPr>
      <t>(02) 9412 3033</t>
    </r>
  </si>
  <si>
    <r>
      <t xml:space="preserve">or email </t>
    </r>
    <r>
      <rPr>
        <b/>
        <sz val="11"/>
        <color theme="8" tint="-0.499984740745262"/>
        <rFont val="Calibri"/>
        <family val="2"/>
        <scheme val="minor"/>
      </rPr>
      <t>disability.benchmark@stewartbrown.com.au</t>
    </r>
    <r>
      <rPr>
        <sz val="11"/>
        <color theme="1"/>
        <rFont val="Calibri"/>
        <family val="2"/>
        <scheme val="minor"/>
      </rPr>
      <t xml:space="preserve">.  You may also wish to view our website </t>
    </r>
    <r>
      <rPr>
        <b/>
        <sz val="11"/>
        <color theme="8" tint="-0.499984740745262"/>
        <rFont val="Calibri"/>
        <family val="2"/>
        <scheme val="minor"/>
      </rPr>
      <t>http://www.stewartbrown.com.au</t>
    </r>
    <r>
      <rPr>
        <sz val="11"/>
        <color theme="1"/>
        <rFont val="Calibri"/>
        <family val="2"/>
        <scheme val="minor"/>
      </rPr>
      <t xml:space="preserve"> for further information.</t>
    </r>
  </si>
  <si>
    <t>SIL fee per Benchmark Period:</t>
  </si>
  <si>
    <t>Other Services fee per Benchmark Period:</t>
  </si>
  <si>
    <t xml:space="preserve">The Benchmark Participation Fees exclude GST and are expressed as a cost per benchmark period. For FY24 there are two benchmark periods, the six months to Dec-23 and the twelve months to Jun-24. Fees are aligned to size of organisations in terms of number of SIL homes and number of Other Services* clients. </t>
  </si>
  <si>
    <t>SIL Services Survey Rates</t>
  </si>
  <si>
    <t>Home Number</t>
  </si>
  <si>
    <t>Per Home Cost p/q</t>
  </si>
  <si>
    <t>Cumulative Cost</t>
  </si>
  <si>
    <t>Annual Cost</t>
  </si>
  <si>
    <t>$</t>
  </si>
  <si>
    <t>Other Services (Non-SIL) Survey Rates</t>
  </si>
  <si>
    <t>Client Numbers</t>
  </si>
  <si>
    <t>Client thresholds</t>
  </si>
  <si>
    <t>Incremental Rate</t>
  </si>
  <si>
    <t>Base</t>
  </si>
  <si>
    <t>Increment</t>
  </si>
  <si>
    <t>Up to 5</t>
  </si>
  <si>
    <t>6 to 20</t>
  </si>
  <si>
    <t>21 to 50</t>
  </si>
  <si>
    <t>51 to 200</t>
  </si>
  <si>
    <t>201 to 400</t>
  </si>
  <si>
    <t>401 to 750</t>
  </si>
  <si>
    <t>751 to 2000</t>
  </si>
  <si>
    <t>Over 2000</t>
  </si>
  <si>
    <t>APS CLIENT / RECORD MAINTENANCE</t>
  </si>
  <si>
    <t>New record</t>
  </si>
  <si>
    <t>X</t>
  </si>
  <si>
    <t>Edit record</t>
  </si>
  <si>
    <t>Delete record</t>
  </si>
  <si>
    <t>Contact only</t>
  </si>
  <si>
    <t>First Check:</t>
  </si>
  <si>
    <r>
      <t>Matter</t>
    </r>
    <r>
      <rPr>
        <i/>
        <sz val="10"/>
        <rFont val="Arial"/>
        <family val="2"/>
      </rPr>
      <t xml:space="preserve"> required to be created for client</t>
    </r>
  </si>
  <si>
    <t>Record Already Created</t>
  </si>
  <si>
    <t>N</t>
  </si>
  <si>
    <t>2023 - 2024 Financial Perf Survey</t>
  </si>
  <si>
    <t>Address Already Created</t>
  </si>
  <si>
    <t>Other………………………………………</t>
  </si>
  <si>
    <t>If No, add Address First</t>
  </si>
  <si>
    <t>Entity Type:</t>
  </si>
  <si>
    <t>Company</t>
  </si>
  <si>
    <t>Individual</t>
  </si>
  <si>
    <t>Partnership</t>
  </si>
  <si>
    <t>Sole Trader</t>
  </si>
  <si>
    <t>Trust</t>
  </si>
  <si>
    <t>Estate</t>
  </si>
  <si>
    <t>Super Fund</t>
  </si>
  <si>
    <t>Association</t>
  </si>
  <si>
    <t>Last Name / Registered Name:</t>
  </si>
  <si>
    <t>Corporate Trustee</t>
  </si>
  <si>
    <t>Head Client</t>
  </si>
  <si>
    <t>Yes</t>
  </si>
  <si>
    <t>First Name / Trading As:</t>
  </si>
  <si>
    <t>Middle Name:</t>
  </si>
  <si>
    <t>Title:</t>
  </si>
  <si>
    <t>Ms</t>
  </si>
  <si>
    <t>Initials:</t>
  </si>
  <si>
    <t>(eg L M )</t>
  </si>
  <si>
    <t>Addressee:</t>
  </si>
  <si>
    <t>(non individuals only) (eg The Directors or Mr J T Smith)</t>
  </si>
  <si>
    <t>SORT Name:</t>
  </si>
  <si>
    <t>(Pre-fills)</t>
  </si>
  <si>
    <t>Salutation</t>
  </si>
  <si>
    <t>Dear…………………….</t>
  </si>
  <si>
    <t>Mail Name:</t>
  </si>
  <si>
    <t>(eg Mr J T Smith)</t>
  </si>
  <si>
    <t>Mobile:</t>
  </si>
  <si>
    <t>Fax:</t>
  </si>
  <si>
    <t>Home:</t>
  </si>
  <si>
    <t>Other:</t>
  </si>
  <si>
    <t>(detail)</t>
  </si>
  <si>
    <t>Family Group:</t>
  </si>
  <si>
    <t>Debtor:</t>
  </si>
  <si>
    <t>Termination Date:</t>
  </si>
  <si>
    <t>Attributes</t>
  </si>
  <si>
    <t>Partner:</t>
  </si>
  <si>
    <t>Grant Corderoy</t>
  </si>
  <si>
    <t>Manager:</t>
  </si>
  <si>
    <t>GHC Manager</t>
  </si>
  <si>
    <t>Date of Birth:</t>
  </si>
  <si>
    <t>Mailouts:</t>
  </si>
  <si>
    <t>Engagement:</t>
  </si>
  <si>
    <t>Brochure supplied / Brochure received / Terms accepted as per letter / Pending</t>
  </si>
  <si>
    <t>Addresses:</t>
  </si>
  <si>
    <t>Postal:</t>
  </si>
  <si>
    <t>Line 1</t>
  </si>
  <si>
    <t>Line 2</t>
  </si>
  <si>
    <t>Suburb</t>
  </si>
  <si>
    <t>State</t>
  </si>
  <si>
    <t>Postcode</t>
  </si>
  <si>
    <t>Street:</t>
  </si>
  <si>
    <t>Business:</t>
  </si>
  <si>
    <t>(if not same as street)</t>
  </si>
  <si>
    <t>Registered:</t>
  </si>
  <si>
    <t>Main Contact Email:</t>
  </si>
  <si>
    <t>Accounts Payable / Billing Details:</t>
  </si>
  <si>
    <t>Accounts Payable Contact Name:</t>
  </si>
  <si>
    <t>2nd email:</t>
  </si>
  <si>
    <t>Aus File Numbers</t>
  </si>
  <si>
    <t>TFN:</t>
  </si>
  <si>
    <t>Prepared by:</t>
  </si>
  <si>
    <t>S Toner</t>
  </si>
  <si>
    <t>Authorised by:</t>
  </si>
  <si>
    <t xml:space="preserve">      /     /   .</t>
  </si>
  <si>
    <t>ACN:</t>
  </si>
  <si>
    <t>Entered by:</t>
  </si>
  <si>
    <t>Trading As:</t>
  </si>
  <si>
    <t>Postal Address Line 1:</t>
  </si>
  <si>
    <t>Postal Address Line 2:</t>
  </si>
  <si>
    <t>&lt;=== if "Check Appears, check against ABN record"</t>
  </si>
  <si>
    <t>once checked, remove the work Check or correct data in field</t>
  </si>
  <si>
    <t>First Name</t>
  </si>
  <si>
    <t>Last Name</t>
  </si>
  <si>
    <t>Job Title</t>
  </si>
  <si>
    <t>Business Street</t>
  </si>
  <si>
    <t>Business Street 2</t>
  </si>
  <si>
    <t>Business City</t>
  </si>
  <si>
    <t>Business State</t>
  </si>
  <si>
    <t>Business Postal Code</t>
  </si>
  <si>
    <t>Business Country/Region</t>
  </si>
  <si>
    <t>Other Street</t>
  </si>
  <si>
    <t>Other Street 2</t>
  </si>
  <si>
    <t>Other City</t>
  </si>
  <si>
    <t>Other State</t>
  </si>
  <si>
    <t>Other Postal Code</t>
  </si>
  <si>
    <t>Other Country/Region</t>
  </si>
  <si>
    <t>Business Fax</t>
  </si>
  <si>
    <t>Business Phone</t>
  </si>
  <si>
    <t>Business Phone 2</t>
  </si>
  <si>
    <t>Mobile Phone</t>
  </si>
  <si>
    <t>E-mail Address</t>
  </si>
  <si>
    <t>E-mail Type</t>
  </si>
  <si>
    <t>E-mail Display Name</t>
  </si>
  <si>
    <t>E-mail 2 Address</t>
  </si>
  <si>
    <t>E-mail 2 Type</t>
  </si>
  <si>
    <t>E-mail 2 Display Name</t>
  </si>
  <si>
    <t>E-mail 3 Address</t>
  </si>
  <si>
    <t>E-mail 3 Type</t>
  </si>
  <si>
    <t>E-mail 3 Display Name</t>
  </si>
  <si>
    <t>Gender</t>
  </si>
  <si>
    <t>Initials</t>
  </si>
  <si>
    <t>Notes</t>
  </si>
  <si>
    <t>Priority</t>
  </si>
  <si>
    <t>Private</t>
  </si>
  <si>
    <t>Sensitivity</t>
  </si>
  <si>
    <t>SMTP</t>
  </si>
  <si>
    <t>Unspecified</t>
  </si>
  <si>
    <t>Accounts Payable Contact</t>
  </si>
  <si>
    <t>Normal</t>
  </si>
  <si>
    <t>Telephone:</t>
  </si>
  <si>
    <t xml:space="preserve">Total Number of homes: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</si>
</sst>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43" formatCode="_-* #,##0.00_-;\-* #,##0.00_-;_-* &quot;-&quot;??_-;_-@_-"/>
    <numFmt numFmtId="164" formatCode="\(0#\)\ ####\ ####"/>
    <numFmt numFmtId="165" formatCode="##\ ###\ ###\ ###\ ###"/>
    <numFmt numFmtId="166" formatCode="_-* #,##0_-;\-* #,##0_-;_-* &quot;-&quot;??_-;_-@_-"/>
    <numFmt numFmtId="167" formatCode="_(* #,##0_);_(* \(#,##0\);_(* &quot;-&quot;??_);_(@_)"/>
    <numFmt numFmtId="168" formatCode="yyyy"/>
    <numFmt numFmtId="169" formatCode="_(&quot;$&quot;* #,##0_);_(&quot;$&quot;* \(#,##0\);_(&quot;$&quot;* &quot;-&quot;??_);_(@_)"/>
    <numFmt numFmtId="170" formatCode="[&lt;=99]####\-####;\(0#\)\ ####\ ####"/>
    <numFmt numFmtId="171" formatCode="[&lt;=9999]###\-###;0###\ ###\ ###"/>
    <numFmt numFmtId="172" formatCode="##\ ###\ ###\ ###"/>
  </numFmts>
  <fonts count="6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theme="1"/>
      <name val="Calibri"/>
      <family val="2"/>
      <scheme val="minor"/>
    </font>
    <font>
      <sz val="10"/>
      <name val="Calibri"/>
      <family val="2"/>
      <scheme val="minor"/>
    </font>
    <font>
      <sz val="10"/>
      <color theme="1" tint="0.34998626667073579"/>
      <name val="Calibri"/>
      <family val="2"/>
      <scheme val="minor"/>
    </font>
    <font>
      <b/>
      <i/>
      <sz val="12"/>
      <color rgb="FFFF3399"/>
      <name val="Calibri"/>
      <family val="2"/>
      <scheme val="minor"/>
    </font>
    <font>
      <b/>
      <sz val="18"/>
      <color rgb="FF333399"/>
      <name val="Calibri"/>
      <family val="2"/>
      <scheme val="minor"/>
    </font>
    <font>
      <u/>
      <sz val="12"/>
      <color theme="10"/>
      <name val="Calibri"/>
      <family val="2"/>
      <scheme val="minor"/>
    </font>
    <font>
      <i/>
      <sz val="12"/>
      <color theme="1"/>
      <name val="Calibri"/>
      <family val="2"/>
      <scheme val="minor"/>
    </font>
    <font>
      <u/>
      <sz val="12"/>
      <color rgb="FFFF3399"/>
      <name val="Calibri"/>
      <family val="2"/>
      <scheme val="minor"/>
    </font>
    <font>
      <sz val="12"/>
      <color rgb="FF0000FF"/>
      <name val="Calibri"/>
      <family val="2"/>
      <scheme val="minor"/>
    </font>
    <font>
      <sz val="12"/>
      <name val="Calibri"/>
      <family val="2"/>
      <scheme val="minor"/>
    </font>
    <font>
      <i/>
      <sz val="12"/>
      <name val="Calibri"/>
      <family val="2"/>
      <scheme val="minor"/>
    </font>
    <font>
      <b/>
      <i/>
      <sz val="11"/>
      <color rgb="FFFF3399"/>
      <name val="Calibri"/>
      <family val="2"/>
      <scheme val="minor"/>
    </font>
    <font>
      <sz val="14"/>
      <color theme="1" tint="0.34998626667073579"/>
      <name val="Calibri"/>
      <family val="2"/>
      <scheme val="minor"/>
    </font>
    <font>
      <b/>
      <i/>
      <sz val="12"/>
      <color rgb="FF0070C0"/>
      <name val="Calibri"/>
      <family val="2"/>
      <scheme val="minor"/>
    </font>
    <font>
      <i/>
      <u/>
      <sz val="12"/>
      <color theme="1"/>
      <name val="Calibri"/>
      <family val="2"/>
      <scheme val="minor"/>
    </font>
    <font>
      <b/>
      <sz val="12"/>
      <color rgb="FF0070C0"/>
      <name val="Wingdings"/>
      <charset val="2"/>
    </font>
    <font>
      <b/>
      <sz val="12"/>
      <color rgb="FF0070C0"/>
      <name val="Calibri"/>
      <family val="2"/>
      <scheme val="minor"/>
    </font>
    <font>
      <i/>
      <sz val="11"/>
      <color theme="1"/>
      <name val="Calibri"/>
      <family val="2"/>
      <scheme val="minor"/>
    </font>
    <font>
      <b/>
      <sz val="12"/>
      <color theme="1"/>
      <name val="Calibri"/>
      <family val="2"/>
      <scheme val="minor"/>
    </font>
    <font>
      <sz val="11"/>
      <name val="Times New Roman"/>
      <family val="1"/>
    </font>
    <font>
      <b/>
      <i/>
      <sz val="10"/>
      <name val="Calibri"/>
      <family val="2"/>
      <scheme val="minor"/>
    </font>
    <font>
      <sz val="11"/>
      <name val="Calibri"/>
      <family val="2"/>
      <scheme val="minor"/>
    </font>
    <font>
      <b/>
      <sz val="10"/>
      <color rgb="FF000000"/>
      <name val="Calibri"/>
      <family val="2"/>
      <scheme val="minor"/>
    </font>
    <font>
      <sz val="10"/>
      <color rgb="FF000000"/>
      <name val="Calibri"/>
      <family val="2"/>
      <scheme val="minor"/>
    </font>
    <font>
      <sz val="8"/>
      <color rgb="FF000000"/>
      <name val="Segoe UI"/>
      <family val="2"/>
    </font>
    <font>
      <sz val="12"/>
      <name val="Wingdings"/>
      <charset val="2"/>
    </font>
    <font>
      <sz val="10"/>
      <name val="Wingdings"/>
      <charset val="2"/>
    </font>
    <font>
      <sz val="12"/>
      <color theme="1"/>
      <name val="Adobe Devanagari"/>
      <family val="1"/>
    </font>
    <font>
      <sz val="11"/>
      <name val="Wingdings"/>
      <charset val="2"/>
    </font>
    <font>
      <sz val="11"/>
      <color theme="1"/>
      <name val="Wingdings"/>
      <charset val="2"/>
    </font>
    <font>
      <sz val="24"/>
      <color rgb="FFFFC000"/>
      <name val="Wingdings"/>
      <charset val="2"/>
    </font>
    <font>
      <i/>
      <sz val="11"/>
      <color rgb="FF0070C0"/>
      <name val="Calibri"/>
      <family val="2"/>
      <scheme val="minor"/>
    </font>
    <font>
      <sz val="12"/>
      <color rgb="FFFF3399"/>
      <name val="Calibri"/>
      <family val="2"/>
      <scheme val="minor"/>
    </font>
    <font>
      <sz val="8"/>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sz val="11"/>
      <color rgb="FF4BACC6"/>
      <name val="Symbol"/>
      <family val="1"/>
      <charset val="2"/>
    </font>
    <font>
      <sz val="7"/>
      <color rgb="FF4BACC6"/>
      <name val="Times New Roman"/>
      <family val="1"/>
    </font>
    <font>
      <i/>
      <u/>
      <sz val="11"/>
      <color rgb="FFFF3399"/>
      <name val="Calibri"/>
      <family val="2"/>
      <scheme val="minor"/>
    </font>
    <font>
      <i/>
      <sz val="11"/>
      <color rgb="FFFF3399"/>
      <name val="Calibri"/>
      <family val="2"/>
      <scheme val="minor"/>
    </font>
    <font>
      <b/>
      <i/>
      <u/>
      <sz val="11"/>
      <color theme="1"/>
      <name val="Calibri"/>
      <family val="2"/>
      <scheme val="minor"/>
    </font>
    <font>
      <sz val="12"/>
      <color rgb="FF0070C0"/>
      <name val="Calibri"/>
      <family val="2"/>
      <scheme val="minor"/>
    </font>
    <font>
      <b/>
      <sz val="11"/>
      <color rgb="FF333399"/>
      <name val="Calibri"/>
      <family val="2"/>
      <scheme val="minor"/>
    </font>
    <font>
      <b/>
      <i/>
      <sz val="12"/>
      <color theme="1"/>
      <name val="Calibri"/>
      <family val="2"/>
      <scheme val="minor"/>
    </font>
    <font>
      <b/>
      <i/>
      <sz val="14"/>
      <color theme="0"/>
      <name val="Calibri"/>
      <family val="2"/>
      <scheme val="minor"/>
    </font>
    <font>
      <b/>
      <sz val="11"/>
      <color rgb="FF0070C0"/>
      <name val="Calibri"/>
      <family val="2"/>
      <scheme val="minor"/>
    </font>
    <font>
      <b/>
      <i/>
      <sz val="12"/>
      <name val="Calibri"/>
      <family val="2"/>
      <scheme val="minor"/>
    </font>
    <font>
      <sz val="10"/>
      <color theme="1"/>
      <name val="Calibri"/>
      <family val="2"/>
      <scheme val="minor"/>
    </font>
    <font>
      <b/>
      <sz val="11"/>
      <color rgb="FF00B0F0"/>
      <name val="Calibri"/>
      <family val="2"/>
      <scheme val="minor"/>
    </font>
    <font>
      <b/>
      <sz val="11"/>
      <color theme="8" tint="-0.499984740745262"/>
      <name val="Calibri"/>
      <family val="2"/>
      <scheme val="minor"/>
    </font>
    <font>
      <b/>
      <sz val="10"/>
      <name val="Calibri"/>
      <family val="2"/>
      <scheme val="minor"/>
    </font>
    <font>
      <b/>
      <sz val="10"/>
      <color theme="1"/>
      <name val="Calibri"/>
      <family val="2"/>
      <scheme val="minor"/>
    </font>
    <font>
      <sz val="10"/>
      <name val="Arial"/>
      <family val="2"/>
    </font>
    <font>
      <b/>
      <sz val="10"/>
      <name val="Arial"/>
      <family val="2"/>
    </font>
    <font>
      <b/>
      <i/>
      <sz val="10"/>
      <name val="Arial"/>
      <family val="2"/>
    </font>
    <font>
      <i/>
      <sz val="10"/>
      <name val="Arial"/>
      <family val="2"/>
    </font>
    <font>
      <sz val="7"/>
      <name val="Arial"/>
      <family val="2"/>
    </font>
    <font>
      <u/>
      <sz val="10"/>
      <name val="Arial"/>
      <family val="2"/>
    </font>
    <font>
      <u/>
      <sz val="10"/>
      <color theme="10"/>
      <name val="Arial"/>
      <family val="2"/>
    </font>
    <font>
      <b/>
      <i/>
      <sz val="12"/>
      <color theme="4"/>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9E1F2"/>
        <bgColor indexed="64"/>
      </patternFill>
    </fill>
    <fill>
      <patternFill patternType="solid">
        <fgColor theme="8" tint="0.79998168889431442"/>
        <bgColor indexed="64"/>
      </patternFill>
    </fill>
    <fill>
      <patternFill patternType="solid">
        <fgColor rgb="FF8DB3E2"/>
        <bgColor indexed="64"/>
      </patternFill>
    </fill>
    <fill>
      <patternFill patternType="solid">
        <fgColor rgb="FFC6D9F1"/>
        <bgColor indexed="64"/>
      </patternFill>
    </fill>
    <fill>
      <patternFill patternType="solid">
        <fgColor theme="8"/>
        <bgColor indexed="64"/>
      </patternFill>
    </fill>
    <fill>
      <patternFill patternType="solid">
        <fgColor rgb="FFB2A1C7"/>
        <bgColor indexed="64"/>
      </patternFill>
    </fill>
    <fill>
      <patternFill patternType="solid">
        <fgColor rgb="FFE5DFEC"/>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style="medium">
        <color rgb="FFFFFFFF"/>
      </right>
      <top/>
      <bottom style="medium">
        <color rgb="FFFFFFFF"/>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medium">
        <color theme="5" tint="0.39994506668294322"/>
      </left>
      <right style="medium">
        <color theme="5" tint="0.39994506668294322"/>
      </right>
      <top style="medium">
        <color theme="5" tint="0.39994506668294322"/>
      </top>
      <bottom style="medium">
        <color theme="5" tint="0.39994506668294322"/>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1" fillId="0" borderId="0"/>
    <xf numFmtId="0" fontId="25" fillId="0" borderId="0"/>
    <xf numFmtId="0" fontId="25" fillId="0" borderId="0"/>
    <xf numFmtId="0" fontId="54" fillId="0" borderId="0"/>
    <xf numFmtId="43" fontId="54" fillId="0" borderId="0" applyFont="0" applyFill="0" applyBorder="0" applyAlignment="0" applyProtection="0"/>
    <xf numFmtId="0" fontId="59" fillId="0" borderId="0"/>
    <xf numFmtId="0" fontId="65" fillId="0" borderId="0" applyNumberFormat="0" applyFill="0" applyBorder="0" applyAlignment="0" applyProtection="0"/>
  </cellStyleXfs>
  <cellXfs count="249">
    <xf numFmtId="0" fontId="0" fillId="0" borderId="0" xfId="0"/>
    <xf numFmtId="0" fontId="0" fillId="2" borderId="0" xfId="0" applyFill="1"/>
    <xf numFmtId="0" fontId="6" fillId="2" borderId="0" xfId="0" applyFont="1" applyFill="1"/>
    <xf numFmtId="0" fontId="7" fillId="2" borderId="0" xfId="0" applyFont="1" applyFill="1"/>
    <xf numFmtId="0" fontId="8" fillId="2" borderId="0" xfId="0" applyFont="1" applyFill="1"/>
    <xf numFmtId="0" fontId="6" fillId="0" borderId="0" xfId="0" applyFont="1"/>
    <xf numFmtId="0" fontId="0" fillId="0" borderId="0" xfId="0" applyAlignment="1">
      <alignment vertical="center" wrapText="1"/>
    </xf>
    <xf numFmtId="0" fontId="10"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9" fillId="2" borderId="0" xfId="0" applyFont="1" applyFill="1"/>
    <xf numFmtId="0" fontId="0" fillId="2" borderId="0" xfId="0" applyFill="1" applyAlignment="1">
      <alignment vertical="center" wrapText="1"/>
    </xf>
    <xf numFmtId="0" fontId="10" fillId="2" borderId="0" xfId="0" applyFont="1" applyFill="1" applyAlignment="1">
      <alignment vertical="center"/>
    </xf>
    <xf numFmtId="0" fontId="6" fillId="2" borderId="0" xfId="0" applyFont="1" applyFill="1" applyAlignment="1">
      <alignment vertical="center"/>
    </xf>
    <xf numFmtId="0" fontId="11" fillId="2" borderId="0" xfId="2" applyFont="1" applyFill="1"/>
    <xf numFmtId="0" fontId="5" fillId="2" borderId="0" xfId="2" applyFill="1"/>
    <xf numFmtId="0" fontId="6" fillId="2" borderId="0" xfId="0" applyFont="1" applyFill="1" applyAlignment="1">
      <alignment wrapText="1"/>
    </xf>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2" borderId="0" xfId="0" applyFont="1" applyFill="1"/>
    <xf numFmtId="0" fontId="0" fillId="2" borderId="0" xfId="0" applyFill="1" applyAlignment="1">
      <alignment vertical="center"/>
    </xf>
    <xf numFmtId="0" fontId="18" fillId="2" borderId="0" xfId="0" applyFont="1" applyFill="1" applyAlignment="1">
      <alignment horizontal="center"/>
    </xf>
    <xf numFmtId="0" fontId="18" fillId="2" borderId="0" xfId="0" applyFont="1" applyFill="1"/>
    <xf numFmtId="0" fontId="0" fillId="3" borderId="1" xfId="0" applyFill="1" applyBorder="1"/>
    <xf numFmtId="164" fontId="0" fillId="3" borderId="1" xfId="0" applyNumberFormat="1" applyFill="1" applyBorder="1" applyAlignment="1">
      <alignment horizontal="left"/>
    </xf>
    <xf numFmtId="0" fontId="0" fillId="3" borderId="2" xfId="0" applyFill="1" applyBorder="1"/>
    <xf numFmtId="0" fontId="0" fillId="3" borderId="2" xfId="0" applyFill="1" applyBorder="1" applyAlignment="1">
      <alignment horizontal="left"/>
    </xf>
    <xf numFmtId="165" fontId="0" fillId="3" borderId="2" xfId="0" applyNumberFormat="1" applyFill="1" applyBorder="1"/>
    <xf numFmtId="0" fontId="12" fillId="2" borderId="0" xfId="0" applyFont="1" applyFill="1"/>
    <xf numFmtId="0" fontId="0" fillId="3" borderId="1" xfId="0" applyFill="1" applyBorder="1" applyAlignment="1">
      <alignment wrapText="1"/>
    </xf>
    <xf numFmtId="0" fontId="6" fillId="0" borderId="0" xfId="0" applyFont="1" applyAlignment="1">
      <alignment horizontal="left" indent="3"/>
    </xf>
    <xf numFmtId="0" fontId="22" fillId="2" borderId="0" xfId="0" applyFont="1" applyFill="1"/>
    <xf numFmtId="0" fontId="6" fillId="2" borderId="0" xfId="0" applyFont="1" applyFill="1" applyAlignment="1">
      <alignment horizontal="center" wrapText="1"/>
    </xf>
    <xf numFmtId="0" fontId="6" fillId="2" borderId="0" xfId="0" applyFont="1" applyFill="1" applyAlignment="1">
      <alignment horizontal="center"/>
    </xf>
    <xf numFmtId="166" fontId="0" fillId="3" borderId="1" xfId="1" applyNumberFormat="1" applyFont="1" applyFill="1" applyBorder="1"/>
    <xf numFmtId="166" fontId="0" fillId="3" borderId="2" xfId="1" applyNumberFormat="1" applyFont="1" applyFill="1" applyBorder="1"/>
    <xf numFmtId="0" fontId="23" fillId="0" borderId="0" xfId="0" applyFont="1"/>
    <xf numFmtId="0" fontId="19" fillId="2" borderId="0" xfId="0" applyFont="1" applyFill="1" applyAlignment="1">
      <alignment vertical="center"/>
    </xf>
    <xf numFmtId="0" fontId="6" fillId="2" borderId="0" xfId="0" applyFont="1" applyFill="1" applyAlignment="1">
      <alignment horizontal="left"/>
    </xf>
    <xf numFmtId="0" fontId="0" fillId="2" borderId="3" xfId="0" applyFill="1" applyBorder="1"/>
    <xf numFmtId="0" fontId="0" fillId="2" borderId="0" xfId="0" applyFill="1" applyAlignment="1">
      <alignment wrapText="1"/>
    </xf>
    <xf numFmtId="0" fontId="6" fillId="2" borderId="0" xfId="0" applyFont="1" applyFill="1" applyAlignment="1">
      <alignment horizontal="left" indent="3"/>
    </xf>
    <xf numFmtId="0" fontId="0" fillId="2" borderId="0" xfId="3" applyFont="1" applyFill="1"/>
    <xf numFmtId="0" fontId="23" fillId="2" borderId="0" xfId="0" applyFont="1" applyFill="1"/>
    <xf numFmtId="0" fontId="0" fillId="3" borderId="1" xfId="3" applyFont="1" applyFill="1" applyBorder="1"/>
    <xf numFmtId="0" fontId="0" fillId="3" borderId="2" xfId="3" applyFont="1" applyFill="1" applyBorder="1"/>
    <xf numFmtId="0" fontId="6" fillId="3" borderId="0" xfId="0" applyFont="1" applyFill="1" applyAlignment="1">
      <alignment horizontal="center"/>
    </xf>
    <xf numFmtId="0" fontId="0" fillId="3" borderId="0" xfId="0" applyFill="1"/>
    <xf numFmtId="0" fontId="24" fillId="0" borderId="0" xfId="0" applyFont="1" applyAlignment="1">
      <alignment vertical="center"/>
    </xf>
    <xf numFmtId="0" fontId="3" fillId="0" borderId="0" xfId="0" applyFont="1"/>
    <xf numFmtId="0" fontId="4" fillId="0" borderId="0" xfId="0" applyFont="1" applyAlignment="1">
      <alignment horizontal="center"/>
    </xf>
    <xf numFmtId="0" fontId="4" fillId="0" borderId="0" xfId="0" applyFont="1"/>
    <xf numFmtId="0" fontId="12" fillId="0" borderId="0" xfId="0" applyFont="1"/>
    <xf numFmtId="17" fontId="6" fillId="2" borderId="0" xfId="0" applyNumberFormat="1" applyFont="1" applyFill="1" applyAlignment="1">
      <alignment horizontal="left"/>
    </xf>
    <xf numFmtId="0" fontId="26" fillId="5" borderId="4" xfId="4" applyFont="1" applyFill="1" applyBorder="1" applyAlignment="1" applyProtection="1">
      <alignment horizontal="center" vertical="top" wrapText="1"/>
      <protection locked="0"/>
    </xf>
    <xf numFmtId="0" fontId="15" fillId="2" borderId="0" xfId="5" applyFont="1" applyFill="1" applyAlignment="1">
      <alignment vertical="center" wrapText="1"/>
    </xf>
    <xf numFmtId="167" fontId="27" fillId="4" borderId="4" xfId="1" applyNumberFormat="1" applyFont="1" applyFill="1" applyBorder="1" applyProtection="1">
      <protection locked="0"/>
    </xf>
    <xf numFmtId="49" fontId="27" fillId="4" borderId="4" xfId="1" applyNumberFormat="1" applyFont="1" applyFill="1" applyBorder="1" applyProtection="1">
      <protection locked="0"/>
    </xf>
    <xf numFmtId="0" fontId="27" fillId="4" borderId="4" xfId="1" quotePrefix="1" applyNumberFormat="1" applyFont="1" applyFill="1" applyBorder="1" applyAlignment="1" applyProtection="1">
      <alignment horizontal="left"/>
      <protection locked="0"/>
    </xf>
    <xf numFmtId="0" fontId="27" fillId="4" borderId="4" xfId="1" applyNumberFormat="1" applyFont="1" applyFill="1" applyBorder="1" applyAlignment="1" applyProtection="1">
      <alignment horizontal="left"/>
      <protection locked="0"/>
    </xf>
    <xf numFmtId="168" fontId="0" fillId="4" borderId="4" xfId="0" applyNumberFormat="1" applyFill="1" applyBorder="1" applyAlignment="1">
      <alignment horizontal="left"/>
    </xf>
    <xf numFmtId="0" fontId="27" fillId="4" borderId="4" xfId="1" applyNumberFormat="1" applyFont="1" applyFill="1" applyBorder="1" applyAlignment="1" applyProtection="1">
      <protection locked="0"/>
    </xf>
    <xf numFmtId="0" fontId="15" fillId="0" borderId="0" xfId="5" applyFont="1" applyAlignment="1">
      <alignment vertical="center" wrapText="1"/>
    </xf>
    <xf numFmtId="167" fontId="27" fillId="0" borderId="2" xfId="1" applyNumberFormat="1" applyFont="1" applyFill="1" applyBorder="1" applyProtection="1">
      <protection locked="0"/>
    </xf>
    <xf numFmtId="17" fontId="6" fillId="0" borderId="0" xfId="0" applyNumberFormat="1" applyFont="1" applyAlignment="1">
      <alignment horizontal="left" indent="1"/>
    </xf>
    <xf numFmtId="0" fontId="15" fillId="2" borderId="0" xfId="5" applyFont="1" applyFill="1" applyAlignment="1">
      <alignment horizontal="left" vertical="center" wrapText="1" indent="2"/>
    </xf>
    <xf numFmtId="0" fontId="15" fillId="0" borderId="0" xfId="5" applyFont="1" applyAlignment="1">
      <alignment horizontal="left" vertical="center" wrapText="1" indent="1"/>
    </xf>
    <xf numFmtId="0" fontId="27" fillId="0" borderId="0" xfId="0" applyFont="1"/>
    <xf numFmtId="0" fontId="0" fillId="5" borderId="4" xfId="0" applyFill="1" applyBorder="1"/>
    <xf numFmtId="0" fontId="0" fillId="0" borderId="0" xfId="0" applyAlignment="1">
      <alignment horizontal="right" wrapText="1"/>
    </xf>
    <xf numFmtId="0" fontId="0" fillId="0" borderId="0" xfId="0" applyAlignment="1">
      <alignment horizontal="right" vertical="top" wrapText="1"/>
    </xf>
    <xf numFmtId="0" fontId="0" fillId="0" borderId="0" xfId="0" applyAlignment="1">
      <alignment horizontal="right"/>
    </xf>
    <xf numFmtId="0" fontId="28" fillId="0" borderId="0" xfId="0" applyFont="1" applyAlignment="1">
      <alignment vertical="center"/>
    </xf>
    <xf numFmtId="0" fontId="29" fillId="0" borderId="0" xfId="0" applyFont="1" applyAlignment="1">
      <alignment vertical="center"/>
    </xf>
    <xf numFmtId="0" fontId="29" fillId="0" borderId="0" xfId="0" quotePrefix="1" applyFont="1" applyAlignment="1">
      <alignment vertical="center"/>
    </xf>
    <xf numFmtId="0" fontId="22" fillId="0" borderId="0" xfId="0" applyFont="1"/>
    <xf numFmtId="0" fontId="6" fillId="0" borderId="3" xfId="0" applyFont="1" applyBorder="1"/>
    <xf numFmtId="0" fontId="15" fillId="0" borderId="0" xfId="0" applyFont="1"/>
    <xf numFmtId="0" fontId="32" fillId="0" borderId="0" xfId="0" applyFont="1"/>
    <xf numFmtId="0" fontId="33" fillId="0" borderId="0" xfId="0" applyFont="1" applyAlignment="1">
      <alignment horizontal="right"/>
    </xf>
    <xf numFmtId="0" fontId="6" fillId="0" borderId="0" xfId="0" applyFont="1" applyAlignment="1">
      <alignment horizontal="left" indent="1"/>
    </xf>
    <xf numFmtId="0" fontId="15" fillId="0" borderId="0" xfId="0" applyFont="1" applyAlignment="1">
      <alignment horizontal="left" indent="3"/>
    </xf>
    <xf numFmtId="0" fontId="35" fillId="0" borderId="0" xfId="0" applyFont="1" applyAlignment="1">
      <alignment textRotation="255"/>
    </xf>
    <xf numFmtId="0" fontId="35" fillId="0" borderId="0" xfId="0" applyFont="1"/>
    <xf numFmtId="0" fontId="37" fillId="0" borderId="0" xfId="0" applyFont="1"/>
    <xf numFmtId="0" fontId="22"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6" borderId="5" xfId="0" applyFont="1" applyFill="1" applyBorder="1" applyAlignment="1">
      <alignment horizontal="center" vertical="center" wrapText="1"/>
    </xf>
    <xf numFmtId="0" fontId="40" fillId="6" borderId="6"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8" xfId="0" applyFont="1" applyFill="1" applyBorder="1" applyAlignment="1">
      <alignment horizontal="center" vertical="center" wrapText="1"/>
    </xf>
    <xf numFmtId="0" fontId="43" fillId="7" borderId="8" xfId="0" applyFont="1" applyFill="1" applyBorder="1" applyAlignment="1">
      <alignment horizontal="left" vertical="center" wrapText="1" indent="2"/>
    </xf>
    <xf numFmtId="0" fontId="6" fillId="0" borderId="0" xfId="0" applyFont="1" applyAlignment="1">
      <alignment horizontal="right"/>
    </xf>
    <xf numFmtId="0" fontId="11" fillId="0" borderId="0" xfId="2" applyFont="1" applyAlignment="1">
      <alignment horizontal="left" indent="1"/>
    </xf>
    <xf numFmtId="0" fontId="19" fillId="0" borderId="0" xfId="0" applyFont="1"/>
    <xf numFmtId="0" fontId="6" fillId="0" borderId="0" xfId="0" applyFont="1" applyAlignment="1">
      <alignment horizontal="right" vertical="top"/>
    </xf>
    <xf numFmtId="0" fontId="33" fillId="0" borderId="0" xfId="0" applyFont="1" applyAlignment="1">
      <alignment horizontal="right" vertical="center"/>
    </xf>
    <xf numFmtId="0" fontId="33" fillId="0" borderId="0" xfId="0" applyFont="1" applyAlignment="1">
      <alignment horizontal="right" vertical="top"/>
    </xf>
    <xf numFmtId="0" fontId="6" fillId="0" borderId="0" xfId="0" applyFont="1" applyAlignment="1">
      <alignment horizontal="right" vertical="top" indent="1"/>
    </xf>
    <xf numFmtId="0" fontId="6" fillId="0" borderId="0" xfId="0" applyFont="1" applyAlignment="1">
      <alignment horizontal="right" indent="1"/>
    </xf>
    <xf numFmtId="0" fontId="49" fillId="0" borderId="0" xfId="0" applyFont="1" applyAlignment="1">
      <alignment vertical="center"/>
    </xf>
    <xf numFmtId="0" fontId="13" fillId="0" borderId="0" xfId="2" applyFont="1" applyAlignment="1">
      <alignment vertical="center"/>
    </xf>
    <xf numFmtId="0" fontId="6" fillId="0" borderId="0" xfId="0" applyFont="1" applyAlignment="1">
      <alignment horizontal="justify" vertical="center"/>
    </xf>
    <xf numFmtId="0" fontId="50" fillId="0" borderId="0" xfId="0" applyFont="1" applyAlignment="1">
      <alignment vertical="center"/>
    </xf>
    <xf numFmtId="0" fontId="3" fillId="9" borderId="7"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9" borderId="11"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1" fillId="10" borderId="12" xfId="0" applyFont="1" applyFill="1" applyBorder="1" applyAlignment="1">
      <alignment horizontal="center" vertical="center" wrapText="1"/>
    </xf>
    <xf numFmtId="0" fontId="41" fillId="10" borderId="7" xfId="0" applyFont="1" applyFill="1" applyBorder="1" applyAlignment="1">
      <alignment horizontal="center" vertical="center" wrapText="1"/>
    </xf>
    <xf numFmtId="0" fontId="41" fillId="10" borderId="8" xfId="0" applyFont="1" applyFill="1" applyBorder="1" applyAlignment="1">
      <alignment horizontal="center" vertical="center" wrapText="1"/>
    </xf>
    <xf numFmtId="0" fontId="52" fillId="0" borderId="0" xfId="0" applyFont="1" applyAlignment="1">
      <alignment vertical="center"/>
    </xf>
    <xf numFmtId="0" fontId="40" fillId="9" borderId="7" xfId="0" applyFont="1" applyFill="1" applyBorder="1" applyAlignment="1">
      <alignment horizontal="center" vertical="center" wrapText="1"/>
    </xf>
    <xf numFmtId="0" fontId="41" fillId="10" borderId="10" xfId="0" applyFont="1" applyFill="1" applyBorder="1" applyAlignment="1">
      <alignment horizontal="center" vertical="center" wrapText="1"/>
    </xf>
    <xf numFmtId="0" fontId="40" fillId="9" borderId="6" xfId="0" applyFont="1" applyFill="1" applyBorder="1" applyAlignment="1">
      <alignment horizontal="center" vertical="center" wrapText="1"/>
    </xf>
    <xf numFmtId="6" fontId="41" fillId="10" borderId="10" xfId="0" applyNumberFormat="1" applyFont="1" applyFill="1" applyBorder="1" applyAlignment="1">
      <alignment horizontal="center" vertical="center" wrapText="1"/>
    </xf>
    <xf numFmtId="6" fontId="41" fillId="10" borderId="7" xfId="0" applyNumberFormat="1" applyFont="1" applyFill="1" applyBorder="1" applyAlignment="1">
      <alignment horizontal="center" vertical="center" wrapText="1"/>
    </xf>
    <xf numFmtId="6" fontId="41" fillId="10" borderId="13" xfId="0" applyNumberFormat="1" applyFont="1" applyFill="1" applyBorder="1" applyAlignment="1">
      <alignment horizontal="center" vertical="center" wrapText="1"/>
    </xf>
    <xf numFmtId="0" fontId="53" fillId="0" borderId="0" xfId="0" applyFont="1" applyAlignment="1">
      <alignment vertical="center"/>
    </xf>
    <xf numFmtId="0" fontId="54" fillId="2" borderId="14" xfId="6" applyFill="1" applyBorder="1"/>
    <xf numFmtId="0" fontId="54" fillId="2" borderId="15" xfId="6" applyFill="1" applyBorder="1"/>
    <xf numFmtId="0" fontId="54" fillId="2" borderId="16" xfId="6" applyFill="1" applyBorder="1"/>
    <xf numFmtId="0" fontId="54" fillId="0" borderId="17" xfId="6" applyBorder="1"/>
    <xf numFmtId="0" fontId="54" fillId="2" borderId="0" xfId="6" applyFill="1"/>
    <xf numFmtId="0" fontId="1" fillId="2" borderId="17" xfId="6" applyFont="1" applyFill="1" applyBorder="1"/>
    <xf numFmtId="0" fontId="2" fillId="0" borderId="18" xfId="6" applyFont="1" applyBorder="1"/>
    <xf numFmtId="0" fontId="1" fillId="0" borderId="17" xfId="6" applyFont="1" applyBorder="1"/>
    <xf numFmtId="0" fontId="1" fillId="2" borderId="0" xfId="6" applyFont="1" applyFill="1"/>
    <xf numFmtId="0" fontId="54" fillId="2" borderId="17" xfId="6" applyFill="1" applyBorder="1"/>
    <xf numFmtId="0" fontId="54" fillId="2" borderId="18" xfId="6" applyFill="1" applyBorder="1"/>
    <xf numFmtId="167" fontId="54" fillId="5" borderId="22" xfId="6" applyNumberFormat="1" applyFill="1" applyBorder="1" applyProtection="1">
      <protection locked="0"/>
    </xf>
    <xf numFmtId="169" fontId="54" fillId="12" borderId="23" xfId="6" applyNumberFormat="1" applyFill="1" applyBorder="1" applyProtection="1">
      <protection hidden="1"/>
    </xf>
    <xf numFmtId="169" fontId="54" fillId="13" borderId="24" xfId="6" applyNumberFormat="1" applyFill="1" applyBorder="1" applyProtection="1">
      <protection hidden="1"/>
    </xf>
    <xf numFmtId="0" fontId="54" fillId="2" borderId="25" xfId="6" applyFill="1" applyBorder="1"/>
    <xf numFmtId="0" fontId="54" fillId="2" borderId="26" xfId="6" applyFill="1" applyBorder="1"/>
    <xf numFmtId="0" fontId="54" fillId="2" borderId="27" xfId="6" applyFill="1" applyBorder="1"/>
    <xf numFmtId="0" fontId="54" fillId="2" borderId="15" xfId="6" applyFill="1" applyBorder="1" applyAlignment="1">
      <alignment horizontal="center"/>
    </xf>
    <xf numFmtId="0" fontId="54" fillId="0" borderId="0" xfId="6"/>
    <xf numFmtId="0" fontId="0" fillId="0" borderId="0" xfId="0" quotePrefix="1" applyAlignment="1">
      <alignment vertical="top" wrapText="1"/>
    </xf>
    <xf numFmtId="6" fontId="54" fillId="2" borderId="0" xfId="6" applyNumberFormat="1" applyFill="1"/>
    <xf numFmtId="0" fontId="57" fillId="0" borderId="28" xfId="6" applyFont="1" applyBorder="1"/>
    <xf numFmtId="0" fontId="7" fillId="0" borderId="3" xfId="6" applyFont="1" applyBorder="1"/>
    <xf numFmtId="0" fontId="57" fillId="0" borderId="29" xfId="6" applyFont="1" applyBorder="1" applyAlignment="1">
      <alignment horizontal="center" wrapText="1"/>
    </xf>
    <xf numFmtId="0" fontId="57" fillId="0" borderId="0" xfId="6" applyFont="1" applyAlignment="1">
      <alignment horizontal="center" wrapText="1"/>
    </xf>
    <xf numFmtId="0" fontId="54" fillId="0" borderId="0" xfId="6" applyAlignment="1">
      <alignment wrapText="1"/>
    </xf>
    <xf numFmtId="0" fontId="57" fillId="0" borderId="29" xfId="6" applyFont="1" applyBorder="1"/>
    <xf numFmtId="0" fontId="57" fillId="0" borderId="0" xfId="6" applyFont="1" applyAlignment="1">
      <alignment horizontal="center"/>
    </xf>
    <xf numFmtId="0" fontId="7" fillId="0" borderId="29" xfId="6" applyFont="1" applyBorder="1" applyAlignment="1">
      <alignment horizontal="center"/>
    </xf>
    <xf numFmtId="167" fontId="7" fillId="14" borderId="0" xfId="7" applyNumberFormat="1" applyFont="1" applyFill="1"/>
    <xf numFmtId="166" fontId="7" fillId="0" borderId="0" xfId="7" applyNumberFormat="1" applyFont="1"/>
    <xf numFmtId="166" fontId="54" fillId="0" borderId="0" xfId="6" applyNumberFormat="1"/>
    <xf numFmtId="0" fontId="54" fillId="2" borderId="30" xfId="6" applyFill="1" applyBorder="1"/>
    <xf numFmtId="0" fontId="47" fillId="2" borderId="30" xfId="6" applyFont="1" applyFill="1" applyBorder="1" applyAlignment="1">
      <alignment horizontal="center"/>
    </xf>
    <xf numFmtId="0" fontId="58" fillId="2" borderId="0" xfId="6" applyFont="1" applyFill="1" applyAlignment="1">
      <alignment horizontal="center" wrapText="1"/>
    </xf>
    <xf numFmtId="5" fontId="54" fillId="2" borderId="0" xfId="6" applyNumberFormat="1" applyFill="1"/>
    <xf numFmtId="5" fontId="54" fillId="0" borderId="0" xfId="6" applyNumberFormat="1"/>
    <xf numFmtId="0" fontId="59" fillId="0" borderId="0" xfId="8"/>
    <xf numFmtId="0" fontId="59" fillId="0" borderId="0" xfId="8" applyAlignment="1">
      <alignment horizontal="right"/>
    </xf>
    <xf numFmtId="0" fontId="59" fillId="15" borderId="4" xfId="8" applyFill="1" applyBorder="1" applyAlignment="1">
      <alignment horizontal="center"/>
    </xf>
    <xf numFmtId="0" fontId="59" fillId="15" borderId="4" xfId="8" applyFill="1" applyBorder="1"/>
    <xf numFmtId="0" fontId="60" fillId="0" borderId="0" xfId="8" applyFont="1"/>
    <xf numFmtId="0" fontId="61" fillId="16" borderId="0" xfId="8" applyFont="1" applyFill="1"/>
    <xf numFmtId="0" fontId="62" fillId="16" borderId="0" xfId="8" applyFont="1" applyFill="1"/>
    <xf numFmtId="0" fontId="62" fillId="0" borderId="0" xfId="8" applyFont="1"/>
    <xf numFmtId="0" fontId="59" fillId="16" borderId="0" xfId="8" applyFill="1"/>
    <xf numFmtId="0" fontId="62" fillId="0" borderId="4" xfId="8" applyFont="1" applyBorder="1" applyAlignment="1">
      <alignment horizontal="center"/>
    </xf>
    <xf numFmtId="0" fontId="62" fillId="0" borderId="4" xfId="8" applyFont="1" applyBorder="1"/>
    <xf numFmtId="0" fontId="59" fillId="0" borderId="1" xfId="8" applyBorder="1"/>
    <xf numFmtId="0" fontId="60" fillId="0" borderId="1" xfId="8" applyFont="1" applyBorder="1"/>
    <xf numFmtId="0" fontId="62" fillId="0" borderId="1" xfId="8" applyFont="1" applyBorder="1"/>
    <xf numFmtId="0" fontId="60" fillId="15" borderId="0" xfId="8" applyFont="1" applyFill="1"/>
    <xf numFmtId="0" fontId="59" fillId="15" borderId="0" xfId="8" applyFill="1"/>
    <xf numFmtId="0" fontId="59" fillId="15" borderId="31" xfId="8" applyFill="1" applyBorder="1"/>
    <xf numFmtId="0" fontId="59" fillId="0" borderId="0" xfId="8" applyAlignment="1">
      <alignment horizontal="left"/>
    </xf>
    <xf numFmtId="0" fontId="59" fillId="15" borderId="1" xfId="8" applyFill="1" applyBorder="1"/>
    <xf numFmtId="0" fontId="59" fillId="0" borderId="2" xfId="8" applyBorder="1"/>
    <xf numFmtId="0" fontId="59" fillId="0" borderId="3" xfId="8" applyBorder="1"/>
    <xf numFmtId="0" fontId="60" fillId="16" borderId="0" xfId="8" applyFont="1" applyFill="1"/>
    <xf numFmtId="170" fontId="59" fillId="0" borderId="2" xfId="8" applyNumberFormat="1" applyBorder="1"/>
    <xf numFmtId="0" fontId="63" fillId="0" borderId="0" xfId="8" applyFont="1"/>
    <xf numFmtId="0" fontId="64" fillId="0" borderId="2" xfId="8" applyFont="1" applyBorder="1"/>
    <xf numFmtId="0" fontId="65" fillId="0" borderId="0" xfId="9" applyBorder="1"/>
    <xf numFmtId="0" fontId="65" fillId="0" borderId="2" xfId="9" applyBorder="1"/>
    <xf numFmtId="0" fontId="65" fillId="0" borderId="0" xfId="9" applyFill="1" applyBorder="1"/>
    <xf numFmtId="14" fontId="59" fillId="0" borderId="0" xfId="8" applyNumberFormat="1" applyAlignment="1">
      <alignment horizontal="center"/>
    </xf>
    <xf numFmtId="172" fontId="59" fillId="0" borderId="2" xfId="8" applyNumberFormat="1" applyBorder="1" applyAlignment="1">
      <alignment horizontal="left"/>
    </xf>
    <xf numFmtId="0" fontId="59" fillId="0" borderId="0" xfId="8" applyAlignment="1">
      <alignment horizontal="center"/>
    </xf>
    <xf numFmtId="0" fontId="60" fillId="16" borderId="0" xfId="8" quotePrefix="1" applyFont="1" applyFill="1"/>
    <xf numFmtId="170" fontId="0" fillId="0" borderId="0" xfId="0" applyNumberFormat="1"/>
    <xf numFmtId="171" fontId="0" fillId="0" borderId="0" xfId="0" applyNumberFormat="1"/>
    <xf numFmtId="171" fontId="6" fillId="3" borderId="1" xfId="0" applyNumberFormat="1" applyFont="1" applyFill="1" applyBorder="1" applyAlignment="1">
      <alignment horizontal="left"/>
    </xf>
    <xf numFmtId="170" fontId="6" fillId="3" borderId="32" xfId="0" applyNumberFormat="1" applyFont="1" applyFill="1" applyBorder="1" applyAlignment="1">
      <alignment horizontal="left"/>
    </xf>
    <xf numFmtId="164" fontId="6" fillId="3" borderId="32" xfId="0" applyNumberFormat="1" applyFont="1" applyFill="1" applyBorder="1" applyAlignment="1">
      <alignment horizontal="left"/>
    </xf>
    <xf numFmtId="0" fontId="6" fillId="2" borderId="0" xfId="0" applyFont="1" applyFill="1" applyAlignment="1">
      <alignment wrapText="1"/>
    </xf>
    <xf numFmtId="0" fontId="6" fillId="2" borderId="0" xfId="0" applyFont="1" applyFill="1" applyAlignment="1">
      <alignment vertical="center" wrapText="1"/>
    </xf>
    <xf numFmtId="0" fontId="66" fillId="2" borderId="0" xfId="0" applyFont="1" applyFill="1"/>
    <xf numFmtId="0" fontId="0" fillId="3" borderId="2" xfId="0" applyFill="1" applyBorder="1"/>
    <xf numFmtId="0" fontId="6" fillId="2" borderId="0" xfId="0" applyFont="1" applyFill="1"/>
    <xf numFmtId="0" fontId="18" fillId="2" borderId="0" xfId="0" applyFont="1" applyFill="1" applyAlignment="1">
      <alignment horizontal="center"/>
    </xf>
    <xf numFmtId="0" fontId="19" fillId="2" borderId="0" xfId="0" applyFont="1" applyFill="1" applyAlignment="1">
      <alignment horizontal="left"/>
    </xf>
    <xf numFmtId="0" fontId="6" fillId="2" borderId="0" xfId="0" applyFont="1" applyFill="1" applyAlignment="1">
      <alignment horizontal="left"/>
    </xf>
    <xf numFmtId="0" fontId="0" fillId="3" borderId="1" xfId="0" applyFill="1" applyBorder="1"/>
    <xf numFmtId="0" fontId="19" fillId="2" borderId="0" xfId="0" applyFont="1" applyFill="1"/>
    <xf numFmtId="0" fontId="0" fillId="2" borderId="0" xfId="0" applyFill="1" applyAlignment="1">
      <alignment vertical="center" wrapText="1"/>
    </xf>
    <xf numFmtId="0" fontId="0" fillId="2" borderId="0" xfId="0" quotePrefix="1" applyFill="1" applyAlignment="1">
      <alignment vertical="top" wrapText="1"/>
    </xf>
    <xf numFmtId="0" fontId="6" fillId="3" borderId="1" xfId="0" applyFont="1" applyFill="1" applyBorder="1"/>
    <xf numFmtId="0" fontId="6" fillId="3" borderId="2" xfId="0" applyFont="1" applyFill="1" applyBorder="1"/>
    <xf numFmtId="0" fontId="0" fillId="0" borderId="0" xfId="0" applyAlignment="1">
      <alignment vertical="center" wrapText="1"/>
    </xf>
    <xf numFmtId="0" fontId="0" fillId="0" borderId="0" xfId="0" applyAlignment="1">
      <alignment horizontal="left" vertical="center" wrapText="1"/>
    </xf>
    <xf numFmtId="0" fontId="6" fillId="3" borderId="0" xfId="0" applyFont="1" applyFill="1" applyAlignment="1">
      <alignment vertical="top"/>
    </xf>
    <xf numFmtId="0" fontId="6" fillId="3" borderId="1" xfId="0" applyFont="1" applyFill="1" applyBorder="1" applyAlignment="1">
      <alignment vertical="top"/>
    </xf>
    <xf numFmtId="0" fontId="6" fillId="0" borderId="0" xfId="0" applyFont="1" applyAlignment="1">
      <alignment wrapText="1"/>
    </xf>
    <xf numFmtId="0" fontId="6" fillId="3" borderId="0" xfId="0" applyFont="1" applyFill="1" applyAlignment="1">
      <alignment horizontal="left" vertical="top"/>
    </xf>
    <xf numFmtId="0" fontId="6" fillId="3" borderId="1" xfId="0" applyFont="1" applyFill="1" applyBorder="1" applyAlignment="1">
      <alignment horizontal="left" vertical="top"/>
    </xf>
    <xf numFmtId="0" fontId="0" fillId="0" borderId="0" xfId="0" applyAlignment="1">
      <alignment horizontal="center"/>
    </xf>
    <xf numFmtId="0" fontId="36" fillId="0" borderId="0" xfId="0" applyFont="1" applyAlignment="1">
      <alignment horizontal="center"/>
    </xf>
    <xf numFmtId="0" fontId="0" fillId="3" borderId="0" xfId="0" applyFill="1"/>
    <xf numFmtId="0" fontId="41" fillId="6" borderId="9"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41" fillId="6" borderId="6" xfId="0" applyFont="1" applyFill="1" applyBorder="1" applyAlignment="1">
      <alignment horizontal="center" vertical="center" wrapText="1"/>
    </xf>
    <xf numFmtId="16" fontId="41" fillId="7" borderId="9" xfId="0" applyNumberFormat="1" applyFont="1" applyFill="1" applyBorder="1" applyAlignment="1">
      <alignment horizontal="center" vertical="center" wrapText="1"/>
    </xf>
    <xf numFmtId="16" fontId="41" fillId="7" borderId="5" xfId="0" applyNumberFormat="1" applyFont="1" applyFill="1" applyBorder="1" applyAlignment="1">
      <alignment horizontal="center" vertical="center" wrapText="1"/>
    </xf>
    <xf numFmtId="0" fontId="45" fillId="0" borderId="0" xfId="0" applyFont="1" applyAlignment="1">
      <alignment vertical="center" wrapText="1"/>
    </xf>
    <xf numFmtId="0" fontId="6" fillId="0" borderId="0" xfId="0" applyFont="1" applyAlignment="1">
      <alignment horizontal="left" indent="1"/>
    </xf>
    <xf numFmtId="0" fontId="6" fillId="0" borderId="0" xfId="0" applyFont="1" applyAlignment="1">
      <alignment horizontal="left" vertical="top" wrapText="1" indent="1"/>
    </xf>
    <xf numFmtId="0" fontId="6" fillId="0" borderId="0" xfId="0" applyFont="1" applyAlignment="1">
      <alignment horizontal="left" wrapText="1" indent="1"/>
    </xf>
    <xf numFmtId="0" fontId="6" fillId="2" borderId="0" xfId="0" applyFont="1" applyFill="1" applyAlignment="1">
      <alignment horizontal="left" wrapText="1" indent="1"/>
    </xf>
    <xf numFmtId="0" fontId="2" fillId="11" borderId="0" xfId="6" applyFont="1" applyFill="1" applyAlignment="1">
      <alignment horizontal="center"/>
    </xf>
    <xf numFmtId="0" fontId="54" fillId="5" borderId="19" xfId="6" applyFill="1" applyBorder="1" applyProtection="1">
      <protection locked="0"/>
    </xf>
    <xf numFmtId="0" fontId="54" fillId="5" borderId="20" xfId="6" applyFill="1" applyBorder="1" applyProtection="1">
      <protection locked="0"/>
    </xf>
    <xf numFmtId="0" fontId="54" fillId="5" borderId="21" xfId="6" applyFill="1" applyBorder="1" applyProtection="1">
      <protection locked="0"/>
    </xf>
    <xf numFmtId="0" fontId="23" fillId="0" borderId="0" xfId="0" quotePrefix="1" applyFont="1" applyAlignment="1">
      <alignment horizontal="left" vertical="top" wrapText="1"/>
    </xf>
    <xf numFmtId="0" fontId="51" fillId="8" borderId="0" xfId="0" applyFont="1" applyFill="1" applyAlignment="1">
      <alignment horizontal="center" vertical="center" wrapText="1"/>
    </xf>
    <xf numFmtId="0" fontId="15" fillId="0" borderId="0" xfId="0" applyFont="1" applyAlignment="1">
      <alignment vertical="center" wrapText="1"/>
    </xf>
    <xf numFmtId="0" fontId="6" fillId="0" borderId="0" xfId="0" applyFont="1" applyAlignment="1">
      <alignment vertical="center" wrapText="1"/>
    </xf>
    <xf numFmtId="0" fontId="59" fillId="0" borderId="1" xfId="9" applyFont="1" applyFill="1" applyBorder="1"/>
    <xf numFmtId="0" fontId="59" fillId="0" borderId="1" xfId="8" applyBorder="1"/>
    <xf numFmtId="0" fontId="59" fillId="0" borderId="2" xfId="8" applyBorder="1"/>
    <xf numFmtId="0" fontId="60" fillId="0" borderId="0" xfId="8" applyFont="1" applyAlignment="1">
      <alignment horizontal="center"/>
    </xf>
    <xf numFmtId="170" fontId="59" fillId="0" borderId="1" xfId="8" quotePrefix="1" applyNumberFormat="1" applyBorder="1" applyAlignment="1">
      <alignment horizontal="left"/>
    </xf>
    <xf numFmtId="171" fontId="59" fillId="0" borderId="1" xfId="8" quotePrefix="1" applyNumberFormat="1" applyBorder="1" applyAlignment="1">
      <alignment horizontal="left"/>
    </xf>
    <xf numFmtId="170" fontId="59" fillId="0" borderId="2" xfId="8" quotePrefix="1" applyNumberFormat="1" applyBorder="1" applyAlignment="1">
      <alignment horizontal="left"/>
    </xf>
    <xf numFmtId="170" fontId="59" fillId="0" borderId="2" xfId="8" applyNumberFormat="1" applyBorder="1" applyAlignment="1">
      <alignment horizontal="left"/>
    </xf>
  </cellXfs>
  <cellStyles count="10">
    <cellStyle name="Comma" xfId="1" builtinId="3"/>
    <cellStyle name="Comma 2" xfId="7" xr:uid="{1166A536-C382-41E8-BB42-8E413F33530D}"/>
    <cellStyle name="Hyperlink" xfId="2" builtinId="8"/>
    <cellStyle name="Hyperlink 2" xfId="9" xr:uid="{FF9905D8-6663-4C14-8AA1-D39F817196BD}"/>
    <cellStyle name="Normal" xfId="0" builtinId="0"/>
    <cellStyle name="Normal 2" xfId="6" xr:uid="{18FF2569-3DC7-4A0A-8964-BD9B09505DA8}"/>
    <cellStyle name="Normal 3" xfId="8" xr:uid="{9B3BF32F-F0DD-4C99-8341-A1255CCC79A4}"/>
    <cellStyle name="Normal 4 2 2 2 2 5" xfId="3" xr:uid="{131F46D6-5A9A-4C5B-98D9-A80553A31EBE}"/>
    <cellStyle name="Normal_hostel" xfId="5" xr:uid="{1E38B987-25D1-4B32-B06D-62259272ACA6}"/>
    <cellStyle name="Normal_wesley" xfId="4" xr:uid="{B462AF5C-8FA6-47A7-83C6-74B348A97E90}"/>
  </cellStyles>
  <dxfs count="11">
    <dxf>
      <numFmt numFmtId="173" formatCode=";;;"/>
    </dxf>
    <dxf>
      <font>
        <color rgb="FF9C0006"/>
      </font>
      <fill>
        <patternFill>
          <bgColor rgb="FFFFC7CE"/>
        </patternFill>
      </fill>
    </dxf>
    <dxf>
      <font>
        <color theme="0"/>
      </font>
      <numFmt numFmtId="173" formatCode=";;;"/>
    </dxf>
    <dxf>
      <font>
        <color theme="0"/>
      </font>
      <numFmt numFmtId="173" formatCode=";;;"/>
      <fill>
        <patternFill patternType="none">
          <bgColor auto="1"/>
        </patternFill>
      </fill>
    </dxf>
    <dxf>
      <font>
        <color theme="0"/>
      </font>
      <numFmt numFmtId="173" formatCode=";;;"/>
    </dxf>
    <dxf>
      <font>
        <color theme="8"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Radio" checked="Checked" firstButton="1" fmlaLink="$M$70"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M$73"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6</xdr:col>
          <xdr:colOff>1609725</xdr:colOff>
          <xdr:row>45</xdr:row>
          <xdr:rowOff>333375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xdr:colOff>
      <xdr:row>1</xdr:row>
      <xdr:rowOff>0</xdr:rowOff>
    </xdr:from>
    <xdr:to>
      <xdr:col>3</xdr:col>
      <xdr:colOff>1162053</xdr:colOff>
      <xdr:row>5</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1771653</xdr:colOff>
      <xdr:row>5</xdr:row>
      <xdr:rowOff>152400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3</xdr:col>
      <xdr:colOff>1162053</xdr:colOff>
      <xdr:row>5</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52</xdr:row>
          <xdr:rowOff>9525</xdr:rowOff>
        </xdr:from>
        <xdr:to>
          <xdr:col>1</xdr:col>
          <xdr:colOff>276225</xdr:colOff>
          <xdr:row>52</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9525</xdr:rowOff>
        </xdr:from>
        <xdr:to>
          <xdr:col>1</xdr:col>
          <xdr:colOff>276225</xdr:colOff>
          <xdr:row>59</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1</xdr:col>
          <xdr:colOff>276225</xdr:colOff>
          <xdr:row>53</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1</xdr:col>
          <xdr:colOff>276225</xdr:colOff>
          <xdr:row>54</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1</xdr:col>
          <xdr:colOff>276225</xdr:colOff>
          <xdr:row>55</xdr:row>
          <xdr:rowOff>161925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9525</xdr:rowOff>
        </xdr:from>
        <xdr:to>
          <xdr:col>1</xdr:col>
          <xdr:colOff>276225</xdr:colOff>
          <xdr:row>56</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9525</xdr:rowOff>
        </xdr:from>
        <xdr:to>
          <xdr:col>1</xdr:col>
          <xdr:colOff>276225</xdr:colOff>
          <xdr:row>57</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9525</xdr:rowOff>
        </xdr:from>
        <xdr:to>
          <xdr:col>1</xdr:col>
          <xdr:colOff>276225</xdr:colOff>
          <xdr:row>58</xdr:row>
          <xdr:rowOff>161925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0</xdr:rowOff>
        </xdr:from>
        <xdr:to>
          <xdr:col>5</xdr:col>
          <xdr:colOff>609600</xdr:colOff>
          <xdr:row>77</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5</xdr:col>
          <xdr:colOff>609600</xdr:colOff>
          <xdr:row>78</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5</xdr:col>
          <xdr:colOff>609600</xdr:colOff>
          <xdr:row>79</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0</xdr:rowOff>
        </xdr:from>
        <xdr:to>
          <xdr:col>5</xdr:col>
          <xdr:colOff>609600</xdr:colOff>
          <xdr:row>80</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5</xdr:col>
          <xdr:colOff>609600</xdr:colOff>
          <xdr:row>81</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0</xdr:rowOff>
        </xdr:from>
        <xdr:to>
          <xdr:col>5</xdr:col>
          <xdr:colOff>609600</xdr:colOff>
          <xdr:row>82</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0</xdr:rowOff>
        </xdr:from>
        <xdr:to>
          <xdr:col>5</xdr:col>
          <xdr:colOff>609600</xdr:colOff>
          <xdr:row>83</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5</xdr:col>
          <xdr:colOff>609600</xdr:colOff>
          <xdr:row>84</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0</xdr:rowOff>
        </xdr:from>
        <xdr:to>
          <xdr:col>5</xdr:col>
          <xdr:colOff>609600</xdr:colOff>
          <xdr:row>85</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609600</xdr:colOff>
          <xdr:row>77</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609600</xdr:colOff>
          <xdr:row>78</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609600</xdr:colOff>
          <xdr:row>79</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609600</xdr:colOff>
          <xdr:row>80</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609600</xdr:colOff>
          <xdr:row>81</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609600</xdr:colOff>
          <xdr:row>82</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609600</xdr:colOff>
          <xdr:row>83</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609600</xdr:colOff>
          <xdr:row>84</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609600</xdr:colOff>
          <xdr:row>85</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6</xdr:col>
          <xdr:colOff>609600</xdr:colOff>
          <xdr:row>77</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609600</xdr:colOff>
          <xdr:row>78</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0</xdr:rowOff>
        </xdr:from>
        <xdr:to>
          <xdr:col>6</xdr:col>
          <xdr:colOff>609600</xdr:colOff>
          <xdr:row>79</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0</xdr:rowOff>
        </xdr:from>
        <xdr:to>
          <xdr:col>6</xdr:col>
          <xdr:colOff>609600</xdr:colOff>
          <xdr:row>80</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0</xdr:rowOff>
        </xdr:from>
        <xdr:to>
          <xdr:col>6</xdr:col>
          <xdr:colOff>609600</xdr:colOff>
          <xdr:row>81</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xdr:row>
          <xdr:rowOff>0</xdr:rowOff>
        </xdr:from>
        <xdr:to>
          <xdr:col>6</xdr:col>
          <xdr:colOff>609600</xdr:colOff>
          <xdr:row>82</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6</xdr:col>
          <xdr:colOff>609600</xdr:colOff>
          <xdr:row>83</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0</xdr:rowOff>
        </xdr:from>
        <xdr:to>
          <xdr:col>6</xdr:col>
          <xdr:colOff>609600</xdr:colOff>
          <xdr:row>84</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0</xdr:rowOff>
        </xdr:from>
        <xdr:to>
          <xdr:col>6</xdr:col>
          <xdr:colOff>609600</xdr:colOff>
          <xdr:row>85</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76</xdr:row>
          <xdr:rowOff>0</xdr:rowOff>
        </xdr:from>
        <xdr:to>
          <xdr:col>7</xdr:col>
          <xdr:colOff>609600</xdr:colOff>
          <xdr:row>77</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77</xdr:row>
          <xdr:rowOff>0</xdr:rowOff>
        </xdr:from>
        <xdr:to>
          <xdr:col>7</xdr:col>
          <xdr:colOff>609600</xdr:colOff>
          <xdr:row>78</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78</xdr:row>
          <xdr:rowOff>0</xdr:rowOff>
        </xdr:from>
        <xdr:to>
          <xdr:col>7</xdr:col>
          <xdr:colOff>609600</xdr:colOff>
          <xdr:row>79</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0</xdr:rowOff>
        </xdr:from>
        <xdr:to>
          <xdr:col>7</xdr:col>
          <xdr:colOff>609600</xdr:colOff>
          <xdr:row>80</xdr:row>
          <xdr:rowOff>28575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7</xdr:col>
          <xdr:colOff>609600</xdr:colOff>
          <xdr:row>81</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81</xdr:row>
          <xdr:rowOff>0</xdr:rowOff>
        </xdr:from>
        <xdr:to>
          <xdr:col>7</xdr:col>
          <xdr:colOff>609600</xdr:colOff>
          <xdr:row>82</xdr:row>
          <xdr:rowOff>28575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7</xdr:col>
          <xdr:colOff>609600</xdr:colOff>
          <xdr:row>83</xdr:row>
          <xdr:rowOff>28575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0</xdr:rowOff>
        </xdr:from>
        <xdr:to>
          <xdr:col>7</xdr:col>
          <xdr:colOff>609600</xdr:colOff>
          <xdr:row>84</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0</xdr:rowOff>
        </xdr:from>
        <xdr:to>
          <xdr:col>7</xdr:col>
          <xdr:colOff>609600</xdr:colOff>
          <xdr:row>85</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0</xdr:rowOff>
        </xdr:from>
        <xdr:to>
          <xdr:col>8</xdr:col>
          <xdr:colOff>609600</xdr:colOff>
          <xdr:row>77</xdr:row>
          <xdr:rowOff>28575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0</xdr:rowOff>
        </xdr:from>
        <xdr:to>
          <xdr:col>8</xdr:col>
          <xdr:colOff>609600</xdr:colOff>
          <xdr:row>78</xdr:row>
          <xdr:rowOff>28575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78</xdr:row>
          <xdr:rowOff>0</xdr:rowOff>
        </xdr:from>
        <xdr:to>
          <xdr:col>8</xdr:col>
          <xdr:colOff>609600</xdr:colOff>
          <xdr:row>79</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8</xdr:col>
          <xdr:colOff>609600</xdr:colOff>
          <xdr:row>80</xdr:row>
          <xdr:rowOff>28575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0</xdr:rowOff>
        </xdr:from>
        <xdr:to>
          <xdr:col>8</xdr:col>
          <xdr:colOff>609600</xdr:colOff>
          <xdr:row>81</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8</xdr:col>
          <xdr:colOff>609600</xdr:colOff>
          <xdr:row>82</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0</xdr:rowOff>
        </xdr:from>
        <xdr:to>
          <xdr:col>8</xdr:col>
          <xdr:colOff>609600</xdr:colOff>
          <xdr:row>83</xdr:row>
          <xdr:rowOff>28575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0</xdr:rowOff>
        </xdr:from>
        <xdr:to>
          <xdr:col>8</xdr:col>
          <xdr:colOff>609600</xdr:colOff>
          <xdr:row>84</xdr:row>
          <xdr:rowOff>28575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0</xdr:rowOff>
        </xdr:from>
        <xdr:to>
          <xdr:col>8</xdr:col>
          <xdr:colOff>609600</xdr:colOff>
          <xdr:row>85</xdr:row>
          <xdr:rowOff>28575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0</xdr:rowOff>
        </xdr:from>
        <xdr:to>
          <xdr:col>9</xdr:col>
          <xdr:colOff>609600</xdr:colOff>
          <xdr:row>77</xdr:row>
          <xdr:rowOff>28575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77</xdr:row>
          <xdr:rowOff>0</xdr:rowOff>
        </xdr:from>
        <xdr:to>
          <xdr:col>9</xdr:col>
          <xdr:colOff>609600</xdr:colOff>
          <xdr:row>78</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78</xdr:row>
          <xdr:rowOff>0</xdr:rowOff>
        </xdr:from>
        <xdr:to>
          <xdr:col>9</xdr:col>
          <xdr:colOff>609600</xdr:colOff>
          <xdr:row>79</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9</xdr:col>
          <xdr:colOff>609600</xdr:colOff>
          <xdr:row>80</xdr:row>
          <xdr:rowOff>28575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9</xdr:col>
          <xdr:colOff>609600</xdr:colOff>
          <xdr:row>81</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81</xdr:row>
          <xdr:rowOff>0</xdr:rowOff>
        </xdr:from>
        <xdr:to>
          <xdr:col>9</xdr:col>
          <xdr:colOff>609600</xdr:colOff>
          <xdr:row>82</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0</xdr:rowOff>
        </xdr:from>
        <xdr:to>
          <xdr:col>9</xdr:col>
          <xdr:colOff>609600</xdr:colOff>
          <xdr:row>83</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0</xdr:rowOff>
        </xdr:from>
        <xdr:to>
          <xdr:col>9</xdr:col>
          <xdr:colOff>609600</xdr:colOff>
          <xdr:row>84</xdr:row>
          <xdr:rowOff>28575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xdr:row>
          <xdr:rowOff>0</xdr:rowOff>
        </xdr:from>
        <xdr:to>
          <xdr:col>9</xdr:col>
          <xdr:colOff>609600</xdr:colOff>
          <xdr:row>85</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1771653</xdr:colOff>
      <xdr:row>5</xdr:row>
      <xdr:rowOff>152400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1771653</xdr:colOff>
      <xdr:row>5</xdr:row>
      <xdr:rowOff>152400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3</xdr:col>
          <xdr:colOff>276225</xdr:colOff>
          <xdr:row>28</xdr:row>
          <xdr:rowOff>161925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xdr:rowOff>
        </xdr:from>
        <xdr:to>
          <xdr:col>3</xdr:col>
          <xdr:colOff>276225</xdr:colOff>
          <xdr:row>29</xdr:row>
          <xdr:rowOff>161925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9525</xdr:rowOff>
        </xdr:from>
        <xdr:to>
          <xdr:col>3</xdr:col>
          <xdr:colOff>276225</xdr:colOff>
          <xdr:row>30</xdr:row>
          <xdr:rowOff>161925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3</xdr:col>
          <xdr:colOff>276225</xdr:colOff>
          <xdr:row>21</xdr:row>
          <xdr:rowOff>161925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3</xdr:col>
          <xdr:colOff>276225</xdr:colOff>
          <xdr:row>22</xdr:row>
          <xdr:rowOff>161925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3</xdr:col>
          <xdr:colOff>276225</xdr:colOff>
          <xdr:row>23</xdr:row>
          <xdr:rowOff>161925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xdr:rowOff>
        </xdr:from>
        <xdr:to>
          <xdr:col>3</xdr:col>
          <xdr:colOff>276225</xdr:colOff>
          <xdr:row>40</xdr:row>
          <xdr:rowOff>161925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9525</xdr:rowOff>
        </xdr:from>
        <xdr:to>
          <xdr:col>3</xdr:col>
          <xdr:colOff>276225</xdr:colOff>
          <xdr:row>41</xdr:row>
          <xdr:rowOff>161925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xdr:rowOff>
        </xdr:from>
        <xdr:to>
          <xdr:col>3</xdr:col>
          <xdr:colOff>276225</xdr:colOff>
          <xdr:row>42</xdr:row>
          <xdr:rowOff>161925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9525</xdr:rowOff>
        </xdr:from>
        <xdr:to>
          <xdr:col>3</xdr:col>
          <xdr:colOff>276225</xdr:colOff>
          <xdr:row>43</xdr:row>
          <xdr:rowOff>161925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xdr:rowOff>
        </xdr:from>
        <xdr:to>
          <xdr:col>3</xdr:col>
          <xdr:colOff>276225</xdr:colOff>
          <xdr:row>44</xdr:row>
          <xdr:rowOff>161925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9525</xdr:rowOff>
        </xdr:from>
        <xdr:to>
          <xdr:col>3</xdr:col>
          <xdr:colOff>276225</xdr:colOff>
          <xdr:row>47</xdr:row>
          <xdr:rowOff>161925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3</xdr:col>
          <xdr:colOff>276225</xdr:colOff>
          <xdr:row>48</xdr:row>
          <xdr:rowOff>161925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xdr:rowOff>
        </xdr:from>
        <xdr:to>
          <xdr:col>3</xdr:col>
          <xdr:colOff>276225</xdr:colOff>
          <xdr:row>49</xdr:row>
          <xdr:rowOff>161925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3</xdr:col>
          <xdr:colOff>276225</xdr:colOff>
          <xdr:row>62</xdr:row>
          <xdr:rowOff>161925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9525</xdr:rowOff>
        </xdr:from>
        <xdr:to>
          <xdr:col>3</xdr:col>
          <xdr:colOff>276225</xdr:colOff>
          <xdr:row>63</xdr:row>
          <xdr:rowOff>161925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3</xdr:col>
          <xdr:colOff>276225</xdr:colOff>
          <xdr:row>64</xdr:row>
          <xdr:rowOff>161925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9525</xdr:rowOff>
        </xdr:from>
        <xdr:to>
          <xdr:col>3</xdr:col>
          <xdr:colOff>276225</xdr:colOff>
          <xdr:row>65</xdr:row>
          <xdr:rowOff>161925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9525</xdr:rowOff>
        </xdr:from>
        <xdr:to>
          <xdr:col>3</xdr:col>
          <xdr:colOff>276225</xdr:colOff>
          <xdr:row>66</xdr:row>
          <xdr:rowOff>161925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28575</xdr:rowOff>
        </xdr:from>
        <xdr:to>
          <xdr:col>4</xdr:col>
          <xdr:colOff>419100</xdr:colOff>
          <xdr:row>71</xdr:row>
          <xdr:rowOff>47625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70</xdr:row>
          <xdr:rowOff>28575</xdr:rowOff>
        </xdr:from>
        <xdr:to>
          <xdr:col>4</xdr:col>
          <xdr:colOff>1285875</xdr:colOff>
          <xdr:row>71</xdr:row>
          <xdr:rowOff>47625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70</xdr:row>
          <xdr:rowOff>28575</xdr:rowOff>
        </xdr:from>
        <xdr:to>
          <xdr:col>5</xdr:col>
          <xdr:colOff>419100</xdr:colOff>
          <xdr:row>71</xdr:row>
          <xdr:rowOff>47625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70</xdr:row>
          <xdr:rowOff>28575</xdr:rowOff>
        </xdr:from>
        <xdr:to>
          <xdr:col>5</xdr:col>
          <xdr:colOff>1285875</xdr:colOff>
          <xdr:row>71</xdr:row>
          <xdr:rowOff>47625</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70</xdr:row>
          <xdr:rowOff>28575</xdr:rowOff>
        </xdr:from>
        <xdr:to>
          <xdr:col>6</xdr:col>
          <xdr:colOff>419100</xdr:colOff>
          <xdr:row>71</xdr:row>
          <xdr:rowOff>47625</xdr:rowOff>
        </xdr:to>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2743200</xdr:colOff>
          <xdr:row>72</xdr:row>
          <xdr:rowOff>180975</xdr:rowOff>
        </xdr:from>
        <xdr:to>
          <xdr:col>7</xdr:col>
          <xdr:colOff>19050</xdr:colOff>
          <xdr:row>74</xdr:row>
          <xdr:rowOff>47625</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AU" sz="800" b="0" i="0" u="none" strike="noStrike" baseline="0">
                  <a:solidFill>
                    <a:srgbClr val="000000"/>
                  </a:solidFill>
                  <a:latin typeface="Segoe UI"/>
                  <a:cs typeface="Segoe UI"/>
                </a:rPr>
                <a:t>Group Box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73</xdr:row>
          <xdr:rowOff>28575</xdr:rowOff>
        </xdr:from>
        <xdr:to>
          <xdr:col>4</xdr:col>
          <xdr:colOff>419100</xdr:colOff>
          <xdr:row>74</xdr:row>
          <xdr:rowOff>47625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73</xdr:row>
          <xdr:rowOff>28575</xdr:rowOff>
        </xdr:from>
        <xdr:to>
          <xdr:col>4</xdr:col>
          <xdr:colOff>1285875</xdr:colOff>
          <xdr:row>74</xdr:row>
          <xdr:rowOff>47625</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73</xdr:row>
          <xdr:rowOff>28575</xdr:rowOff>
        </xdr:from>
        <xdr:to>
          <xdr:col>5</xdr:col>
          <xdr:colOff>419100</xdr:colOff>
          <xdr:row>74</xdr:row>
          <xdr:rowOff>47625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73</xdr:row>
          <xdr:rowOff>28575</xdr:rowOff>
        </xdr:from>
        <xdr:to>
          <xdr:col>5</xdr:col>
          <xdr:colOff>1285875</xdr:colOff>
          <xdr:row>74</xdr:row>
          <xdr:rowOff>47625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73</xdr:row>
          <xdr:rowOff>28575</xdr:rowOff>
        </xdr:from>
        <xdr:to>
          <xdr:col>6</xdr:col>
          <xdr:colOff>419100</xdr:colOff>
          <xdr:row>74</xdr:row>
          <xdr:rowOff>47625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2733675</xdr:colOff>
          <xdr:row>71</xdr:row>
          <xdr:rowOff>171450</xdr:rowOff>
        </xdr:from>
        <xdr:to>
          <xdr:col>17</xdr:col>
          <xdr:colOff>123825</xdr:colOff>
          <xdr:row>76</xdr:row>
          <xdr:rowOff>0</xdr:rowOff>
        </xdr:to>
        <xdr:sp macro="" textlink="">
          <xdr:nvSpPr>
            <xdr:cNvPr id="5151" name="Group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AU"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2724150</xdr:colOff>
          <xdr:row>69</xdr:row>
          <xdr:rowOff>28575</xdr:rowOff>
        </xdr:from>
        <xdr:to>
          <xdr:col>17</xdr:col>
          <xdr:colOff>219075</xdr:colOff>
          <xdr:row>72</xdr:row>
          <xdr:rowOff>104775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AU" sz="800" b="0" i="0" u="none" strike="noStrike" baseline="0">
                  <a:solidFill>
                    <a:srgbClr val="000000"/>
                  </a:solidFill>
                  <a:latin typeface="Segoe UI"/>
                  <a:cs typeface="Segoe UI"/>
                </a:rPr>
                <a:t>Group Box 88</a:t>
              </a:r>
            </a:p>
          </xdr:txBody>
        </xdr:sp>
        <xdr:clientData/>
      </xdr:twoCellAnchor>
    </mc:Choice>
    <mc:Fallback/>
  </mc:AlternateContent>
  <xdr:twoCellAnchor editAs="oneCell">
    <xdr:from>
      <xdr:col>1</xdr:col>
      <xdr:colOff>3</xdr:colOff>
      <xdr:row>1</xdr:row>
      <xdr:rowOff>0</xdr:rowOff>
    </xdr:from>
    <xdr:to>
      <xdr:col>3</xdr:col>
      <xdr:colOff>1162053</xdr:colOff>
      <xdr:row>5</xdr:row>
      <xdr:rowOff>152400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3</xdr:col>
          <xdr:colOff>276225</xdr:colOff>
          <xdr:row>52</xdr:row>
          <xdr:rowOff>161925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3</xdr:col>
          <xdr:colOff>276225</xdr:colOff>
          <xdr:row>53</xdr:row>
          <xdr:rowOff>161925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3</xdr:col>
          <xdr:colOff>276225</xdr:colOff>
          <xdr:row>54</xdr:row>
          <xdr:rowOff>161925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3</xdr:col>
          <xdr:colOff>276225</xdr:colOff>
          <xdr:row>53</xdr:row>
          <xdr:rowOff>161925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1771653</xdr:colOff>
      <xdr:row>5</xdr:row>
      <xdr:rowOff>152400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1581153</xdr:colOff>
      <xdr:row>5</xdr:row>
      <xdr:rowOff>152400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2</xdr:col>
      <xdr:colOff>1581153</xdr:colOff>
      <xdr:row>5</xdr:row>
      <xdr:rowOff>152400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xdr:colOff>
      <xdr:row>1</xdr:row>
      <xdr:rowOff>0</xdr:rowOff>
    </xdr:from>
    <xdr:to>
      <xdr:col>3</xdr:col>
      <xdr:colOff>762003</xdr:colOff>
      <xdr:row>5</xdr:row>
      <xdr:rowOff>152400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3" y="190500"/>
          <a:ext cx="238125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FILE01\Clients\Partner%20-%20GHC\Database\2018\Billing\ACFPS%20Billing%202017%20(OLD%20-%20DO%20NOT%20U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inclair\Documents\AAA%20-%20Work\Database\2016\Billing\Data_Dump_(HomeCare)_June_2015%20(Detailed%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FPS Billing 2017 Analysis"/>
      <sheetName val="2017 Report Sales"/>
      <sheetName val="Home Care Fee Calculator A"/>
      <sheetName val="Home Care Fee Calculator B"/>
      <sheetName val="June HomeCare Data"/>
      <sheetName val="June16 HC Data Dump"/>
      <sheetName val="ACFPS Billing 2016 Final"/>
      <sheetName val="2016 Report Sales"/>
      <sheetName val="ACFPS Billing 2016 Analysis v2"/>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Level 1"/>
      <sheetName val="Level 2"/>
      <sheetName val="Level 3"/>
      <sheetName val="Level 4"/>
      <sheetName val="REPORT-All Programs (2)"/>
      <sheetName val="Sorted - Data only (2)"/>
      <sheetName val="REPORT-All Programs"/>
      <sheetName val="Sorted"/>
      <sheetName val="Sorted - Data only"/>
    </sheetNames>
    <sheetDataSet>
      <sheetData sheetId="0">
        <row r="2">
          <cell r="B2">
            <v>365</v>
          </cell>
        </row>
        <row r="3">
          <cell r="B3">
            <v>52.142857142857146</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3" Type="http://schemas.openxmlformats.org/officeDocument/2006/relationships/hyperlink" Target="mailto:steven.toner@stewartbrown.com.au" TargetMode="External"/><Relationship Id="rId2" Type="http://schemas.openxmlformats.org/officeDocument/2006/relationships/hyperlink" Target="mailto:Tracy.Thomas@stewartbrown.com.au" TargetMode="External"/><Relationship Id="rId1" Type="http://schemas.openxmlformats.org/officeDocument/2006/relationships/hyperlink" Target="mailto:Stuart.Hutcheon@stewartbrown.com.au"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vmlDrawing" Target="../drawings/vmlDrawing2.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 Type="http://schemas.openxmlformats.org/officeDocument/2006/relationships/ctrlProp" Target="../ctrlProps/ctrlProp63.xml"/><Relationship Id="rId21" Type="http://schemas.openxmlformats.org/officeDocument/2006/relationships/ctrlProp" Target="../ctrlProps/ctrlProp81.xml"/><Relationship Id="rId34" Type="http://schemas.openxmlformats.org/officeDocument/2006/relationships/ctrlProp" Target="../ctrlProps/ctrlProp94.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38" Type="http://schemas.openxmlformats.org/officeDocument/2006/relationships/ctrlProp" Target="../ctrlProps/ctrlProp98.xml"/><Relationship Id="rId2" Type="http://schemas.openxmlformats.org/officeDocument/2006/relationships/vmlDrawing" Target="../drawings/vmlDrawing3.vml"/><Relationship Id="rId16" Type="http://schemas.openxmlformats.org/officeDocument/2006/relationships/ctrlProp" Target="../ctrlProps/ctrlProp76.xml"/><Relationship Id="rId20" Type="http://schemas.openxmlformats.org/officeDocument/2006/relationships/ctrlProp" Target="../ctrlProps/ctrlProp80.xml"/><Relationship Id="rId29" Type="http://schemas.openxmlformats.org/officeDocument/2006/relationships/ctrlProp" Target="../ctrlProps/ctrlProp89.xml"/><Relationship Id="rId1" Type="http://schemas.openxmlformats.org/officeDocument/2006/relationships/drawing" Target="../drawings/drawing5.xml"/><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37" Type="http://schemas.openxmlformats.org/officeDocument/2006/relationships/ctrlProp" Target="../ctrlProps/ctrlProp97.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36" Type="http://schemas.openxmlformats.org/officeDocument/2006/relationships/ctrlProp" Target="../ctrlProps/ctrlProp96.xml"/><Relationship Id="rId10" Type="http://schemas.openxmlformats.org/officeDocument/2006/relationships/ctrlProp" Target="../ctrlProps/ctrlProp70.xml"/><Relationship Id="rId19" Type="http://schemas.openxmlformats.org/officeDocument/2006/relationships/ctrlProp" Target="../ctrlProps/ctrlProp79.xml"/><Relationship Id="rId31" Type="http://schemas.openxmlformats.org/officeDocument/2006/relationships/ctrlProp" Target="../ctrlProps/ctrlProp91.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35"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A3AD-4FC0-4A71-8FCF-0FB901D2553F}">
  <sheetPr codeName="Sheet1"/>
  <dimension ref="A2:W74"/>
  <sheetViews>
    <sheetView showGridLines="0" showRowColHeaders="0" tabSelected="1" workbookViewId="0">
      <selection activeCell="L21" sqref="L21"/>
    </sheetView>
  </sheetViews>
  <sheetFormatPr defaultRowHeight="15" x14ac:dyDescent="0.25"/>
  <cols>
    <col min="1" max="3" width="9.140625" style="1"/>
    <col min="4" max="4" width="37.42578125" style="1" customWidth="1"/>
    <col min="5" max="7" width="27.140625" style="1" customWidth="1"/>
    <col min="8" max="16384" width="9.140625" style="1"/>
  </cols>
  <sheetData>
    <row r="2" spans="1:23" ht="15.75" x14ac:dyDescent="0.25">
      <c r="A2" s="2"/>
      <c r="B2" s="2"/>
      <c r="C2" s="2"/>
      <c r="D2" s="2"/>
      <c r="E2" s="2"/>
      <c r="F2" s="2"/>
      <c r="G2" s="2"/>
    </row>
    <row r="3" spans="1:23" ht="15.75" x14ac:dyDescent="0.25">
      <c r="A3" s="2"/>
      <c r="B3" s="2"/>
      <c r="C3" s="2"/>
      <c r="D3" s="2"/>
      <c r="E3" s="2"/>
      <c r="F3" s="3"/>
      <c r="G3" s="2"/>
    </row>
    <row r="4" spans="1:23" ht="15.75" x14ac:dyDescent="0.25">
      <c r="A4" s="2"/>
      <c r="B4" s="2"/>
      <c r="C4" s="2"/>
      <c r="D4" s="2"/>
      <c r="E4" s="2"/>
      <c r="F4" s="4"/>
      <c r="G4" s="2"/>
    </row>
    <row r="5" spans="1:23" ht="15.75" x14ac:dyDescent="0.25">
      <c r="A5" s="2"/>
      <c r="B5" s="2"/>
      <c r="C5" s="2"/>
      <c r="D5" s="2"/>
      <c r="E5" s="2"/>
      <c r="F5" s="4"/>
      <c r="G5" s="2"/>
    </row>
    <row r="6" spans="1:23" ht="15.75" x14ac:dyDescent="0.25">
      <c r="A6" s="2"/>
      <c r="B6" s="2"/>
      <c r="C6" s="2"/>
      <c r="D6" s="2"/>
      <c r="E6" s="2"/>
      <c r="F6" s="2"/>
      <c r="G6" s="2"/>
    </row>
    <row r="9" spans="1:23" ht="15.75" x14ac:dyDescent="0.25">
      <c r="I9" s="12" t="s">
        <v>0</v>
      </c>
      <c r="J9" s="2"/>
      <c r="K9" s="2"/>
      <c r="L9" s="2"/>
      <c r="M9" s="2"/>
      <c r="N9" s="2"/>
      <c r="O9" s="2"/>
      <c r="P9" s="2"/>
      <c r="Q9" s="2"/>
      <c r="R9" s="2"/>
      <c r="S9" s="2"/>
      <c r="T9" s="2"/>
    </row>
    <row r="10" spans="1:23" ht="15.75" x14ac:dyDescent="0.25">
      <c r="I10" s="12" t="s">
        <v>1</v>
      </c>
      <c r="J10" s="2"/>
      <c r="K10" s="2"/>
      <c r="L10" s="2"/>
      <c r="M10" s="2"/>
      <c r="N10" s="2"/>
      <c r="O10" s="2"/>
      <c r="P10" s="2"/>
      <c r="Q10" s="2"/>
      <c r="R10" s="2"/>
      <c r="S10" s="2"/>
      <c r="T10" s="2"/>
    </row>
    <row r="11" spans="1:23" ht="15.75" x14ac:dyDescent="0.25">
      <c r="I11" s="2"/>
      <c r="J11" s="2"/>
      <c r="K11" s="2"/>
      <c r="L11" s="2"/>
      <c r="M11" s="2"/>
      <c r="N11" s="2"/>
      <c r="O11" s="2"/>
      <c r="P11" s="2"/>
      <c r="Q11" s="2"/>
      <c r="R11" s="2"/>
      <c r="S11" s="2"/>
      <c r="T11" s="2"/>
    </row>
    <row r="12" spans="1:23" ht="95.25" customHeight="1" x14ac:dyDescent="0.25">
      <c r="I12" s="200" t="s">
        <v>2</v>
      </c>
      <c r="J12" s="200"/>
      <c r="K12" s="200"/>
      <c r="L12" s="200"/>
      <c r="M12" s="200"/>
      <c r="N12" s="200"/>
      <c r="O12" s="200"/>
      <c r="P12" s="200"/>
      <c r="Q12" s="200"/>
      <c r="R12" s="200"/>
      <c r="S12" s="200"/>
      <c r="T12" s="200"/>
      <c r="U12" s="13"/>
      <c r="V12" s="13"/>
      <c r="W12" s="13"/>
    </row>
    <row r="14" spans="1:23" ht="23.25" x14ac:dyDescent="0.25">
      <c r="I14" s="14" t="s">
        <v>3</v>
      </c>
    </row>
    <row r="15" spans="1:23" ht="15.75" x14ac:dyDescent="0.25">
      <c r="I15" s="15" t="s">
        <v>4</v>
      </c>
      <c r="J15" s="2"/>
      <c r="K15" s="2"/>
      <c r="L15" s="2"/>
      <c r="M15" s="2"/>
      <c r="N15" s="2"/>
      <c r="O15" s="2"/>
      <c r="P15" s="2"/>
      <c r="Q15" s="2"/>
      <c r="R15" s="2"/>
      <c r="S15" s="2"/>
      <c r="T15" s="2"/>
    </row>
    <row r="16" spans="1:23" ht="15.75" x14ac:dyDescent="0.25">
      <c r="I16" s="16" t="s">
        <v>5</v>
      </c>
      <c r="J16" s="2"/>
      <c r="K16" s="2"/>
      <c r="L16" s="2"/>
      <c r="M16" s="2"/>
      <c r="N16" s="2"/>
      <c r="O16" s="2"/>
      <c r="P16" s="2"/>
      <c r="Q16" s="2"/>
      <c r="R16" s="2"/>
      <c r="S16" s="2"/>
      <c r="T16" s="2"/>
    </row>
    <row r="17" spans="9:20" ht="15.75" x14ac:dyDescent="0.25">
      <c r="I17" s="16" t="s">
        <v>6</v>
      </c>
      <c r="J17" s="2"/>
      <c r="K17" s="2"/>
      <c r="L17" s="2"/>
      <c r="M17" s="2"/>
      <c r="N17" s="2"/>
      <c r="O17" s="2"/>
      <c r="P17" s="2"/>
      <c r="Q17" s="2"/>
      <c r="R17" s="2"/>
      <c r="S17" s="2"/>
      <c r="T17" s="2"/>
    </row>
    <row r="18" spans="9:20" ht="15.75" x14ac:dyDescent="0.25">
      <c r="I18" s="17" t="s">
        <v>7</v>
      </c>
      <c r="J18" s="2"/>
      <c r="K18" s="2"/>
      <c r="L18" s="2"/>
      <c r="M18" s="2"/>
      <c r="N18" s="2"/>
      <c r="O18" s="2"/>
      <c r="P18" s="2"/>
      <c r="Q18" s="2"/>
      <c r="R18" s="2"/>
      <c r="S18" s="2"/>
      <c r="T18" s="2"/>
    </row>
    <row r="19" spans="9:20" ht="15.75" x14ac:dyDescent="0.25">
      <c r="I19" s="16" t="s">
        <v>8</v>
      </c>
      <c r="J19" s="2"/>
      <c r="K19" s="2"/>
      <c r="L19" s="2"/>
      <c r="M19" s="2"/>
      <c r="N19" s="2"/>
      <c r="O19" s="2"/>
      <c r="P19" s="2"/>
      <c r="Q19" s="2"/>
      <c r="R19" s="2"/>
      <c r="S19" s="2"/>
      <c r="T19" s="2"/>
    </row>
    <row r="20" spans="9:20" ht="15.75" x14ac:dyDescent="0.25">
      <c r="I20" s="16" t="s">
        <v>9</v>
      </c>
      <c r="J20" s="2"/>
      <c r="K20" s="2"/>
      <c r="L20" s="2"/>
      <c r="M20" s="2"/>
      <c r="N20" s="2"/>
      <c r="O20" s="2"/>
      <c r="P20" s="2"/>
      <c r="Q20" s="2"/>
      <c r="R20" s="2"/>
      <c r="S20" s="2"/>
      <c r="T20" s="2"/>
    </row>
    <row r="21" spans="9:20" ht="15.75" x14ac:dyDescent="0.25">
      <c r="I21" s="16" t="s">
        <v>10</v>
      </c>
      <c r="J21" s="2"/>
      <c r="K21" s="2"/>
      <c r="L21" s="2"/>
      <c r="M21" s="2"/>
      <c r="N21" s="2"/>
      <c r="O21" s="2"/>
      <c r="P21" s="2"/>
      <c r="Q21" s="2"/>
      <c r="R21" s="2"/>
      <c r="S21" s="2"/>
      <c r="T21" s="2"/>
    </row>
    <row r="22" spans="9:20" ht="15.75" x14ac:dyDescent="0.25">
      <c r="I22" s="16" t="s">
        <v>11</v>
      </c>
      <c r="J22" s="2"/>
      <c r="K22" s="2"/>
      <c r="L22" s="2"/>
      <c r="M22" s="2"/>
      <c r="N22" s="2"/>
      <c r="O22" s="2"/>
      <c r="P22" s="2"/>
      <c r="Q22" s="2"/>
      <c r="R22" s="2"/>
      <c r="S22" s="2"/>
      <c r="T22" s="2"/>
    </row>
    <row r="23" spans="9:20" ht="15.75" x14ac:dyDescent="0.25">
      <c r="I23" s="16" t="s">
        <v>12</v>
      </c>
      <c r="J23" s="2"/>
      <c r="K23" s="2"/>
      <c r="L23" s="2"/>
      <c r="M23" s="2"/>
      <c r="N23" s="2"/>
      <c r="O23" s="2"/>
      <c r="P23" s="2"/>
      <c r="Q23" s="2"/>
      <c r="R23" s="2"/>
      <c r="S23" s="2"/>
      <c r="T23" s="2"/>
    </row>
    <row r="24" spans="9:20" ht="15.75" x14ac:dyDescent="0.25">
      <c r="I24" s="16" t="s">
        <v>13</v>
      </c>
      <c r="J24" s="2"/>
      <c r="K24" s="2"/>
      <c r="L24" s="2"/>
      <c r="M24" s="2"/>
      <c r="N24" s="2"/>
      <c r="O24" s="2"/>
      <c r="P24" s="2"/>
      <c r="Q24" s="2"/>
      <c r="R24" s="2"/>
      <c r="S24" s="2"/>
      <c r="T24" s="2"/>
    </row>
    <row r="25" spans="9:20" ht="15.75" x14ac:dyDescent="0.25">
      <c r="I25" s="2"/>
      <c r="J25" s="2"/>
      <c r="K25" s="2"/>
      <c r="L25" s="2"/>
      <c r="M25" s="2"/>
      <c r="N25" s="2"/>
      <c r="O25" s="2"/>
      <c r="P25" s="2"/>
      <c r="Q25" s="2"/>
      <c r="R25" s="2"/>
      <c r="S25" s="2"/>
      <c r="T25" s="2"/>
    </row>
    <row r="26" spans="9:20" ht="75" customHeight="1" x14ac:dyDescent="0.25">
      <c r="I26" s="199" t="s">
        <v>14</v>
      </c>
      <c r="J26" s="199"/>
      <c r="K26" s="199"/>
      <c r="L26" s="199"/>
      <c r="M26" s="199"/>
      <c r="N26" s="199"/>
      <c r="O26" s="199"/>
      <c r="P26" s="199"/>
      <c r="Q26" s="199"/>
      <c r="R26" s="199"/>
      <c r="S26" s="199"/>
      <c r="T26" s="199"/>
    </row>
    <row r="27" spans="9:20" ht="15.75" x14ac:dyDescent="0.25">
      <c r="I27" s="2"/>
      <c r="J27" s="2"/>
      <c r="K27" s="2"/>
      <c r="L27" s="2"/>
      <c r="M27" s="2"/>
      <c r="N27" s="2"/>
      <c r="O27" s="2"/>
      <c r="P27" s="2"/>
      <c r="Q27" s="2"/>
      <c r="R27" s="2"/>
      <c r="S27" s="2"/>
      <c r="T27" s="2"/>
    </row>
    <row r="28" spans="9:20" ht="15.75" x14ac:dyDescent="0.25">
      <c r="I28" s="2" t="s">
        <v>15</v>
      </c>
      <c r="J28" s="2"/>
      <c r="K28" s="2"/>
      <c r="L28" s="2"/>
      <c r="M28" s="2"/>
      <c r="N28" s="2"/>
      <c r="O28" s="2"/>
      <c r="P28" s="2"/>
      <c r="Q28" s="2"/>
      <c r="R28" s="2"/>
      <c r="S28" s="2"/>
      <c r="T28" s="2"/>
    </row>
    <row r="29" spans="9:20" ht="15.75" x14ac:dyDescent="0.25">
      <c r="I29" s="2"/>
      <c r="J29" s="2"/>
      <c r="K29" s="2"/>
      <c r="L29" s="2"/>
      <c r="M29" s="2"/>
      <c r="N29" s="2"/>
      <c r="O29" s="2"/>
      <c r="P29" s="2"/>
      <c r="Q29" s="2"/>
      <c r="R29" s="2"/>
      <c r="S29" s="2"/>
      <c r="T29" s="2"/>
    </row>
    <row r="30" spans="9:20" ht="15.75" x14ac:dyDescent="0.25">
      <c r="I30" s="15" t="s">
        <v>16</v>
      </c>
      <c r="J30" s="2"/>
      <c r="K30" s="2"/>
      <c r="L30" s="2"/>
      <c r="M30" s="2"/>
      <c r="N30" s="2"/>
      <c r="O30" s="2"/>
      <c r="P30" s="2"/>
      <c r="Q30" s="2"/>
      <c r="R30" s="2"/>
      <c r="S30" s="2"/>
      <c r="T30" s="2"/>
    </row>
    <row r="31" spans="9:20" ht="15.75" x14ac:dyDescent="0.25">
      <c r="I31" s="19" t="s">
        <v>17</v>
      </c>
      <c r="J31" s="2"/>
      <c r="K31" s="2"/>
      <c r="L31" s="2"/>
      <c r="M31" s="2"/>
      <c r="N31" s="2"/>
      <c r="O31" s="2"/>
      <c r="P31" s="2"/>
      <c r="Q31" s="2"/>
      <c r="R31" s="2"/>
      <c r="S31" s="2"/>
      <c r="T31" s="2"/>
    </row>
    <row r="32" spans="9:20" ht="15.75" x14ac:dyDescent="0.25">
      <c r="I32" s="20" t="s">
        <v>18</v>
      </c>
      <c r="J32" s="2"/>
      <c r="K32" s="2"/>
      <c r="L32" s="2"/>
      <c r="M32" s="2"/>
      <c r="N32" s="2"/>
      <c r="O32" s="2"/>
      <c r="P32" s="2"/>
      <c r="Q32" s="2"/>
      <c r="R32" s="2"/>
      <c r="S32" s="2"/>
      <c r="T32" s="2"/>
    </row>
    <row r="33" spans="9:20" ht="15.75" x14ac:dyDescent="0.25">
      <c r="I33" s="21"/>
      <c r="J33" s="2"/>
      <c r="K33" s="2"/>
      <c r="L33" s="2"/>
      <c r="M33" s="2"/>
      <c r="N33" s="2"/>
      <c r="O33" s="2"/>
      <c r="P33" s="2"/>
      <c r="Q33" s="2"/>
      <c r="R33" s="2"/>
      <c r="S33" s="2"/>
      <c r="T33" s="2"/>
    </row>
    <row r="34" spans="9:20" ht="15.75" x14ac:dyDescent="0.25">
      <c r="I34" s="22" t="s">
        <v>19</v>
      </c>
      <c r="J34" s="2"/>
      <c r="K34" s="2"/>
      <c r="L34" s="2"/>
      <c r="M34" s="2"/>
      <c r="N34" s="2"/>
      <c r="O34" s="2"/>
      <c r="P34" s="2"/>
      <c r="Q34" s="2"/>
      <c r="R34" s="2"/>
      <c r="S34" s="2"/>
      <c r="T34" s="2"/>
    </row>
    <row r="35" spans="9:20" ht="15.75" x14ac:dyDescent="0.25">
      <c r="I35" s="23" t="s">
        <v>20</v>
      </c>
      <c r="J35" s="2"/>
      <c r="K35" s="2"/>
      <c r="L35" s="2"/>
      <c r="M35" s="2"/>
      <c r="N35" s="2"/>
      <c r="O35" s="2"/>
      <c r="P35" s="2"/>
      <c r="Q35" s="2"/>
      <c r="R35" s="2"/>
      <c r="S35" s="2"/>
      <c r="T35" s="2"/>
    </row>
    <row r="36" spans="9:20" ht="15.75" x14ac:dyDescent="0.25">
      <c r="I36" s="20" t="s">
        <v>21</v>
      </c>
      <c r="J36" s="2"/>
      <c r="K36" s="2"/>
      <c r="L36" s="2"/>
      <c r="M36" s="2"/>
      <c r="N36" s="2"/>
      <c r="O36" s="2"/>
      <c r="P36" s="2"/>
      <c r="Q36" s="2"/>
      <c r="R36" s="2"/>
      <c r="S36" s="2"/>
      <c r="T36" s="2"/>
    </row>
    <row r="37" spans="9:20" ht="15.75" x14ac:dyDescent="0.25">
      <c r="I37" s="2"/>
      <c r="J37" s="2"/>
      <c r="K37" s="2"/>
      <c r="L37" s="2"/>
      <c r="M37" s="2"/>
      <c r="N37" s="2"/>
      <c r="O37" s="2"/>
      <c r="P37" s="2"/>
      <c r="Q37" s="2"/>
      <c r="R37" s="2"/>
      <c r="S37" s="2"/>
      <c r="T37" s="2"/>
    </row>
    <row r="38" spans="9:20" ht="29.25" customHeight="1" x14ac:dyDescent="0.25">
      <c r="I38" s="199" t="s">
        <v>22</v>
      </c>
      <c r="J38" s="199"/>
      <c r="K38" s="199"/>
      <c r="L38" s="199"/>
      <c r="M38" s="199"/>
      <c r="N38" s="199"/>
      <c r="O38" s="199"/>
      <c r="P38" s="199"/>
      <c r="Q38" s="199"/>
      <c r="R38" s="199"/>
      <c r="S38" s="199"/>
      <c r="T38" s="199"/>
    </row>
    <row r="40" spans="9:20" ht="23.25" x14ac:dyDescent="0.25">
      <c r="I40" s="14" t="s">
        <v>23</v>
      </c>
    </row>
    <row r="42" spans="9:20" ht="65.25" customHeight="1" x14ac:dyDescent="0.25">
      <c r="I42" s="199" t="s">
        <v>24</v>
      </c>
      <c r="J42" s="199"/>
      <c r="K42" s="199"/>
      <c r="L42" s="199"/>
      <c r="M42" s="199"/>
      <c r="N42" s="199"/>
      <c r="O42" s="199"/>
      <c r="P42" s="199"/>
      <c r="Q42" s="199"/>
      <c r="R42" s="199"/>
      <c r="S42" s="199"/>
      <c r="T42" s="199"/>
    </row>
    <row r="43" spans="9:20" ht="15.75" x14ac:dyDescent="0.25">
      <c r="I43" s="2"/>
      <c r="J43" s="2"/>
      <c r="K43" s="2"/>
      <c r="L43" s="2"/>
      <c r="M43" s="2"/>
      <c r="N43" s="2"/>
      <c r="O43" s="2"/>
      <c r="P43" s="2"/>
      <c r="Q43" s="2"/>
      <c r="R43" s="2"/>
      <c r="S43" s="2"/>
      <c r="T43" s="2"/>
    </row>
    <row r="44" spans="9:20" ht="64.5" customHeight="1" x14ac:dyDescent="0.25">
      <c r="I44" s="199" t="s">
        <v>25</v>
      </c>
      <c r="J44" s="199"/>
      <c r="K44" s="199"/>
      <c r="L44" s="199"/>
      <c r="M44" s="199"/>
      <c r="N44" s="199"/>
      <c r="O44" s="199"/>
      <c r="P44" s="199"/>
      <c r="Q44" s="199"/>
      <c r="R44" s="199"/>
      <c r="S44" s="199"/>
      <c r="T44" s="199"/>
    </row>
    <row r="46" spans="9:20" ht="67.5" customHeight="1" x14ac:dyDescent="0.25">
      <c r="I46" s="199" t="s">
        <v>26</v>
      </c>
      <c r="J46" s="199"/>
      <c r="K46" s="199"/>
      <c r="L46" s="199"/>
      <c r="M46" s="199"/>
      <c r="N46" s="199"/>
      <c r="O46" s="199"/>
      <c r="P46" s="199"/>
      <c r="Q46" s="199"/>
      <c r="R46" s="199"/>
      <c r="S46" s="199"/>
      <c r="T46" s="199"/>
    </row>
    <row r="68" spans="2:8" x14ac:dyDescent="0.25">
      <c r="B68" s="24"/>
    </row>
    <row r="69" spans="2:8" x14ac:dyDescent="0.25">
      <c r="B69" s="24"/>
    </row>
    <row r="71" spans="2:8" x14ac:dyDescent="0.25">
      <c r="B71" s="13"/>
      <c r="C71" s="13"/>
      <c r="D71" s="13"/>
      <c r="E71" s="13"/>
      <c r="F71" s="13"/>
      <c r="G71" s="13"/>
      <c r="H71" s="13"/>
    </row>
    <row r="73" spans="2:8" ht="16.5" customHeight="1" x14ac:dyDescent="0.25">
      <c r="B73" s="14"/>
    </row>
    <row r="74" spans="2:8" x14ac:dyDescent="0.25">
      <c r="B74" s="25"/>
    </row>
  </sheetData>
  <mergeCells count="6">
    <mergeCell ref="I46:T46"/>
    <mergeCell ref="I12:T12"/>
    <mergeCell ref="I26:T26"/>
    <mergeCell ref="I38:T38"/>
    <mergeCell ref="I42:T42"/>
    <mergeCell ref="I44:T44"/>
  </mergeCells>
  <hyperlinks>
    <hyperlink ref="I16" location="'Application Form'!A1" display="1. Application Form" xr:uid="{2376FDD7-8F63-47C6-8730-912AF9E632A8}"/>
    <hyperlink ref="I17" location="'Contact Details'!A1" display="2. Contact Details" xr:uid="{218D52E9-F163-4D41-B2AE-ECAE020834B8}"/>
    <hyperlink ref="I18" location="'SIL Services'!A1" display="3. SIL Services" xr:uid="{7CDA1F84-BF3D-4624-9851-05D05A33720C}"/>
    <hyperlink ref="I20" location="'Registration Declaration'!A1" display="6. Registration Declaration" xr:uid="{F7A2CE2A-4CFA-4B6D-B6BD-60B2FB3C6E6C}"/>
    <hyperlink ref="I21" location="'Benchmark Timetable'!A1" display="7. Benchmark Timetable" xr:uid="{8C9F3571-E0D3-4D1C-AA8D-7353DF49CD1E}"/>
    <hyperlink ref="I22" location="'Terms and Conditions'!A1" display="8. Terms and Conditions of the Benchmark" xr:uid="{0F19641C-0F7D-4AEC-AFEE-F515B485DD95}"/>
    <hyperlink ref="I23" location="'Price Structure'!A1" display="8. Price Structure" xr:uid="{2BB08FF0-9DDD-485E-B28C-5D1B173F0E73}"/>
    <hyperlink ref="I24" location="'StewartBrown Contact Details'!A1" display="8. Contact Details" xr:uid="{2F2E9913-E0FF-4781-B283-D4DAF47C79FF}"/>
    <hyperlink ref="I19" location="'Software Survey'!A1" display="4. Software Survey" xr:uid="{E1F73194-A262-4311-8081-99DA66E7734D}"/>
  </hyperlinks>
  <pageMargins left="0.7" right="0.7" top="0.75" bottom="0.75" header="0.3" footer="0.3"/>
  <pageSetup paperSize="9" orientation="portrait" horizontalDpi="1200" verticalDpi="1200" r:id="rId1"/>
  <drawing r:id="rId2"/>
  <legacyDrawing r:id="rId3"/>
  <oleObjects>
    <mc:AlternateContent xmlns:mc="http://schemas.openxmlformats.org/markup-compatibility/2006">
      <mc:Choice Requires="x14">
        <oleObject progId="Document" shapeId="1025" r:id="rId4">
          <objectPr defaultSize="0" r:id="rId5">
            <anchor moveWithCells="1">
              <from>
                <xdr:col>1</xdr:col>
                <xdr:colOff>0</xdr:colOff>
                <xdr:row>7</xdr:row>
                <xdr:rowOff>9525</xdr:rowOff>
              </from>
              <to>
                <xdr:col>6</xdr:col>
                <xdr:colOff>1609725</xdr:colOff>
                <xdr:row>45</xdr:row>
                <xdr:rowOff>333375</xdr:rowOff>
              </to>
            </anchor>
          </objectPr>
        </oleObject>
      </mc:Choice>
      <mc:Fallback>
        <oleObject progId="Document"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A34EA-1BD7-4F9A-88B5-A74675ECBCBB}">
  <sheetPr codeName="Sheet10"/>
  <dimension ref="A1:G43"/>
  <sheetViews>
    <sheetView showGridLines="0" showRowColHeaders="0" workbookViewId="0"/>
  </sheetViews>
  <sheetFormatPr defaultRowHeight="15" x14ac:dyDescent="0.25"/>
  <cols>
    <col min="3" max="3" width="45.7109375" customWidth="1"/>
    <col min="4" max="4" width="2.7109375" customWidth="1"/>
    <col min="5" max="5" width="34.7109375" customWidth="1"/>
    <col min="6" max="7" width="23.140625" customWidth="1"/>
  </cols>
  <sheetData>
    <row r="1" spans="1:7" x14ac:dyDescent="0.25">
      <c r="A1" s="1"/>
      <c r="B1" s="1"/>
      <c r="C1" s="1"/>
      <c r="D1" s="1"/>
      <c r="E1" s="1"/>
      <c r="F1" s="1"/>
      <c r="G1" s="1"/>
    </row>
    <row r="2" spans="1:7" ht="15.75" x14ac:dyDescent="0.25">
      <c r="A2" s="2"/>
      <c r="B2" s="2"/>
      <c r="C2" s="2"/>
      <c r="D2" s="2"/>
      <c r="E2" s="2"/>
      <c r="F2" s="2"/>
      <c r="G2" s="2"/>
    </row>
    <row r="3" spans="1:7" ht="15.75" x14ac:dyDescent="0.25">
      <c r="A3" s="2"/>
      <c r="B3" s="2"/>
      <c r="C3" s="2"/>
      <c r="D3" s="2"/>
      <c r="E3" s="3" t="s">
        <v>27</v>
      </c>
      <c r="F3" s="2"/>
      <c r="G3" s="2"/>
    </row>
    <row r="4" spans="1:7" ht="15.75" x14ac:dyDescent="0.25">
      <c r="A4" s="2"/>
      <c r="B4" s="2"/>
      <c r="C4" s="2"/>
      <c r="D4" s="2"/>
      <c r="E4" s="4" t="s">
        <v>28</v>
      </c>
      <c r="F4" s="2"/>
      <c r="G4" s="2"/>
    </row>
    <row r="5" spans="1:7" ht="15.75" x14ac:dyDescent="0.25">
      <c r="A5" s="2"/>
      <c r="B5" s="2"/>
      <c r="C5" s="2"/>
      <c r="D5" s="2"/>
      <c r="E5" s="4" t="s">
        <v>29</v>
      </c>
      <c r="F5" s="2"/>
      <c r="G5" s="2"/>
    </row>
    <row r="6" spans="1:7" ht="15.75" x14ac:dyDescent="0.25">
      <c r="A6" s="2"/>
      <c r="B6" s="2"/>
      <c r="C6" s="2"/>
      <c r="D6" s="2"/>
      <c r="E6" s="2"/>
      <c r="F6" s="2"/>
      <c r="G6" s="2"/>
    </row>
    <row r="7" spans="1:7" ht="18.75" x14ac:dyDescent="0.3">
      <c r="A7" s="204" t="s">
        <v>30</v>
      </c>
      <c r="B7" s="204"/>
      <c r="C7" s="204"/>
      <c r="D7" s="204"/>
      <c r="E7" s="204"/>
      <c r="F7" s="204"/>
      <c r="G7" s="204"/>
    </row>
    <row r="8" spans="1:7" ht="18.75" x14ac:dyDescent="0.3">
      <c r="A8" s="204" t="s">
        <v>354</v>
      </c>
      <c r="B8" s="204"/>
      <c r="C8" s="204"/>
      <c r="D8" s="204"/>
      <c r="E8" s="204"/>
      <c r="F8" s="204"/>
      <c r="G8" s="204"/>
    </row>
    <row r="11" spans="1:7" ht="23.25" x14ac:dyDescent="0.25">
      <c r="B11" s="7" t="s">
        <v>103</v>
      </c>
    </row>
    <row r="12" spans="1:7" ht="15.75" x14ac:dyDescent="0.25">
      <c r="B12" s="90" t="s">
        <v>355</v>
      </c>
    </row>
    <row r="13" spans="1:7" ht="15.75" x14ac:dyDescent="0.25">
      <c r="B13" s="8" t="s">
        <v>356</v>
      </c>
    </row>
    <row r="14" spans="1:7" ht="15.75" x14ac:dyDescent="0.25">
      <c r="B14" s="8" t="s">
        <v>226</v>
      </c>
    </row>
    <row r="15" spans="1:7" ht="15.75" x14ac:dyDescent="0.25">
      <c r="B15" s="8" t="s">
        <v>227</v>
      </c>
    </row>
    <row r="16" spans="1:7" ht="15.75" x14ac:dyDescent="0.25">
      <c r="B16" s="8" t="s">
        <v>228</v>
      </c>
    </row>
    <row r="17" spans="2:2" ht="15.75" x14ac:dyDescent="0.25">
      <c r="B17" s="8"/>
    </row>
    <row r="18" spans="2:2" ht="15.75" x14ac:dyDescent="0.25">
      <c r="B18" s="90" t="s">
        <v>357</v>
      </c>
    </row>
    <row r="19" spans="2:2" ht="15.75" x14ac:dyDescent="0.25">
      <c r="B19" s="8" t="s">
        <v>356</v>
      </c>
    </row>
    <row r="20" spans="2:2" ht="15.75" x14ac:dyDescent="0.25">
      <c r="B20" s="8" t="s">
        <v>226</v>
      </c>
    </row>
    <row r="21" spans="2:2" ht="15.75" x14ac:dyDescent="0.25">
      <c r="B21" s="8" t="s">
        <v>358</v>
      </c>
    </row>
    <row r="22" spans="2:2" ht="15.75" x14ac:dyDescent="0.25">
      <c r="B22" s="8" t="s">
        <v>359</v>
      </c>
    </row>
    <row r="23" spans="2:2" ht="15.75" x14ac:dyDescent="0.25">
      <c r="B23" s="8" t="s">
        <v>228</v>
      </c>
    </row>
    <row r="24" spans="2:2" ht="15.75" x14ac:dyDescent="0.25">
      <c r="B24" s="8"/>
    </row>
    <row r="25" spans="2:2" ht="15.75" x14ac:dyDescent="0.25">
      <c r="B25" s="90" t="s">
        <v>360</v>
      </c>
    </row>
    <row r="26" spans="2:2" ht="15.75" x14ac:dyDescent="0.25">
      <c r="B26" s="90" t="s">
        <v>361</v>
      </c>
    </row>
    <row r="27" spans="2:2" ht="15.75" x14ac:dyDescent="0.25">
      <c r="B27" s="90" t="s">
        <v>362</v>
      </c>
    </row>
    <row r="28" spans="2:2" x14ac:dyDescent="0.25">
      <c r="B28" s="11"/>
    </row>
    <row r="29" spans="2:2" x14ac:dyDescent="0.25">
      <c r="B29" s="106"/>
    </row>
    <row r="30" spans="2:2" ht="23.25" x14ac:dyDescent="0.25">
      <c r="B30" s="7" t="s">
        <v>363</v>
      </c>
    </row>
    <row r="31" spans="2:2" ht="15.75" x14ac:dyDescent="0.25">
      <c r="B31" s="90" t="s">
        <v>364</v>
      </c>
    </row>
    <row r="32" spans="2:2" ht="15.75" x14ac:dyDescent="0.25">
      <c r="B32" s="9" t="s">
        <v>365</v>
      </c>
    </row>
    <row r="33" spans="2:2" ht="15.75" x14ac:dyDescent="0.25">
      <c r="B33" s="107" t="s">
        <v>366</v>
      </c>
    </row>
    <row r="34" spans="2:2" ht="15.75" x14ac:dyDescent="0.25">
      <c r="B34" s="8"/>
    </row>
    <row r="35" spans="2:2" ht="15.75" x14ac:dyDescent="0.25">
      <c r="B35" s="90" t="s">
        <v>367</v>
      </c>
    </row>
    <row r="36" spans="2:2" ht="15.75" x14ac:dyDescent="0.25">
      <c r="B36" s="9" t="s">
        <v>17</v>
      </c>
    </row>
    <row r="37" spans="2:2" ht="15.75" x14ac:dyDescent="0.25">
      <c r="B37" s="107" t="s">
        <v>368</v>
      </c>
    </row>
    <row r="38" spans="2:2" ht="15.75" x14ac:dyDescent="0.25">
      <c r="B38" s="108"/>
    </row>
    <row r="39" spans="2:2" ht="15.75" x14ac:dyDescent="0.25">
      <c r="B39" s="90" t="s">
        <v>19</v>
      </c>
    </row>
    <row r="40" spans="2:2" ht="15.75" x14ac:dyDescent="0.25">
      <c r="B40" s="9" t="s">
        <v>369</v>
      </c>
    </row>
    <row r="41" spans="2:2" ht="15.75" x14ac:dyDescent="0.25">
      <c r="B41" s="107" t="s">
        <v>370</v>
      </c>
    </row>
    <row r="42" spans="2:2" x14ac:dyDescent="0.25">
      <c r="B42" s="92"/>
    </row>
    <row r="43" spans="2:2" x14ac:dyDescent="0.25">
      <c r="B43" s="92"/>
    </row>
  </sheetData>
  <mergeCells count="2">
    <mergeCell ref="A7:G7"/>
    <mergeCell ref="A8:G8"/>
  </mergeCells>
  <hyperlinks>
    <hyperlink ref="B33" r:id="rId1" display="mailto:Stuart.Hutcheon@stewartbrown.com.au" xr:uid="{71ED11E2-6DFF-44E3-A0A4-AEBEE02D41CA}"/>
    <hyperlink ref="B37" r:id="rId2" display="mailto:Tracy.Thomas@stewartbrown.com.au" xr:uid="{7F6DB9B8-6793-40B7-A975-B2DCC2306670}"/>
    <hyperlink ref="B41" r:id="rId3" display="mailto:steven.toner@stewartbrown.com.au" xr:uid="{7F2E9E36-6382-4C37-995E-ECE73C9B93B8}"/>
  </hyperlinks>
  <pageMargins left="0.7" right="0.7" top="0.75" bottom="0.75" header="0.3" footer="0.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5F02-57EE-435F-A942-44C296905841}">
  <sheetPr>
    <pageSetUpPr fitToPage="1"/>
  </sheetPr>
  <dimension ref="A1:M65"/>
  <sheetViews>
    <sheetView showGridLines="0" zoomScaleNormal="100" workbookViewId="0">
      <selection activeCell="N47" sqref="N47"/>
    </sheetView>
  </sheetViews>
  <sheetFormatPr defaultRowHeight="12.75" x14ac:dyDescent="0.2"/>
  <cols>
    <col min="1" max="1" width="5.7109375" style="162" customWidth="1"/>
    <col min="2" max="2" width="14.140625" style="162" customWidth="1"/>
    <col min="3" max="3" width="7.7109375" style="162" customWidth="1"/>
    <col min="4" max="4" width="22.85546875" style="162" customWidth="1"/>
    <col min="5" max="5" width="18.28515625" style="162" customWidth="1"/>
    <col min="6" max="6" width="12.7109375" style="162" customWidth="1"/>
    <col min="7" max="7" width="7.7109375" style="162" customWidth="1"/>
    <col min="8" max="8" width="12.7109375" style="162" customWidth="1"/>
    <col min="9" max="9" width="11.85546875" style="162" customWidth="1"/>
    <col min="10" max="16384" width="9.140625" style="162"/>
  </cols>
  <sheetData>
    <row r="1" spans="1:9" x14ac:dyDescent="0.2">
      <c r="A1" s="244" t="s">
        <v>421</v>
      </c>
      <c r="B1" s="244"/>
      <c r="C1" s="244"/>
      <c r="D1" s="244"/>
      <c r="E1" s="244"/>
      <c r="F1" s="244"/>
      <c r="G1" s="244"/>
      <c r="H1" s="244"/>
      <c r="I1" s="244"/>
    </row>
    <row r="3" spans="1:9" x14ac:dyDescent="0.2">
      <c r="B3" s="163" t="s">
        <v>422</v>
      </c>
      <c r="C3" s="164" t="s">
        <v>423</v>
      </c>
      <c r="D3" s="163" t="s">
        <v>424</v>
      </c>
      <c r="E3" s="164"/>
      <c r="F3" s="163" t="s">
        <v>425</v>
      </c>
      <c r="G3" s="165"/>
      <c r="H3" s="162" t="s">
        <v>426</v>
      </c>
      <c r="I3" s="165"/>
    </row>
    <row r="5" spans="1:9" x14ac:dyDescent="0.2">
      <c r="A5" s="166"/>
      <c r="B5" s="162" t="s">
        <v>427</v>
      </c>
      <c r="F5" s="167" t="s">
        <v>428</v>
      </c>
      <c r="G5" s="168"/>
      <c r="H5" s="168"/>
      <c r="I5" s="169"/>
    </row>
    <row r="6" spans="1:9" x14ac:dyDescent="0.2">
      <c r="B6" s="170" t="s">
        <v>429</v>
      </c>
      <c r="C6" s="170"/>
      <c r="D6" s="162" t="s">
        <v>430</v>
      </c>
      <c r="F6" s="169" t="s">
        <v>431</v>
      </c>
      <c r="G6" s="169"/>
      <c r="H6" s="169"/>
      <c r="I6" s="171" t="s">
        <v>423</v>
      </c>
    </row>
    <row r="7" spans="1:9" x14ac:dyDescent="0.2">
      <c r="B7" s="170" t="s">
        <v>432</v>
      </c>
      <c r="C7" s="170"/>
      <c r="D7" s="162" t="s">
        <v>430</v>
      </c>
      <c r="F7" s="169" t="s">
        <v>433</v>
      </c>
      <c r="G7" s="169"/>
      <c r="H7" s="169"/>
      <c r="I7" s="172"/>
    </row>
    <row r="8" spans="1:9" x14ac:dyDescent="0.2">
      <c r="A8" s="173"/>
      <c r="B8" s="174" t="s">
        <v>434</v>
      </c>
      <c r="C8" s="173"/>
      <c r="D8" s="173"/>
      <c r="E8" s="173"/>
      <c r="F8" s="175"/>
      <c r="G8" s="175"/>
      <c r="H8" s="175"/>
      <c r="I8" s="175"/>
    </row>
    <row r="10" spans="1:9" x14ac:dyDescent="0.2">
      <c r="A10" s="176" t="s">
        <v>435</v>
      </c>
      <c r="B10" s="177"/>
    </row>
    <row r="11" spans="1:9" x14ac:dyDescent="0.2">
      <c r="B11" s="163" t="s">
        <v>436</v>
      </c>
      <c r="C11" s="164" t="s">
        <v>423</v>
      </c>
      <c r="D11" s="163" t="s">
        <v>437</v>
      </c>
      <c r="E11" s="165"/>
      <c r="F11" s="163" t="s">
        <v>438</v>
      </c>
      <c r="G11" s="165"/>
      <c r="H11" s="163" t="s">
        <v>439</v>
      </c>
      <c r="I11" s="165"/>
    </row>
    <row r="12" spans="1:9" x14ac:dyDescent="0.2">
      <c r="B12" s="163" t="s">
        <v>440</v>
      </c>
      <c r="C12" s="178"/>
      <c r="D12" s="163" t="s">
        <v>441</v>
      </c>
      <c r="E12" s="165"/>
      <c r="F12" s="163" t="s">
        <v>442</v>
      </c>
      <c r="G12" s="165"/>
      <c r="H12" s="163" t="s">
        <v>443</v>
      </c>
      <c r="I12" s="165"/>
    </row>
    <row r="13" spans="1:9" x14ac:dyDescent="0.2">
      <c r="B13" s="163"/>
      <c r="C13" s="179"/>
      <c r="H13" s="179"/>
    </row>
    <row r="15" spans="1:9" x14ac:dyDescent="0.2">
      <c r="B15" s="177" t="s">
        <v>444</v>
      </c>
      <c r="C15" s="177"/>
      <c r="D15" s="177"/>
      <c r="E15" s="242" t="str">
        <f>IF('Application Form'!$E$13&gt;=1,'Application Form'!$E$13,"")</f>
        <v/>
      </c>
      <c r="F15" s="242"/>
      <c r="G15" s="242"/>
      <c r="H15" s="242"/>
      <c r="I15" s="242"/>
    </row>
    <row r="16" spans="1:9" x14ac:dyDescent="0.2">
      <c r="B16" s="162" t="s">
        <v>445</v>
      </c>
      <c r="E16" s="173"/>
      <c r="F16" s="173"/>
      <c r="G16" s="173"/>
      <c r="H16" s="180" t="s">
        <v>446</v>
      </c>
      <c r="I16" s="180" t="s">
        <v>447</v>
      </c>
    </row>
    <row r="17" spans="1:12" x14ac:dyDescent="0.2">
      <c r="B17" s="177" t="s">
        <v>448</v>
      </c>
      <c r="C17" s="177"/>
      <c r="E17" s="243" t="str">
        <f>IF('Application Form'!$E$14&gt;=1,'Application Form'!$E$14,$E$15)</f>
        <v/>
      </c>
      <c r="F17" s="243"/>
      <c r="G17" s="243"/>
      <c r="H17" s="243"/>
      <c r="I17" s="243"/>
    </row>
    <row r="18" spans="1:12" x14ac:dyDescent="0.2">
      <c r="B18" s="162" t="s">
        <v>449</v>
      </c>
      <c r="E18" s="182"/>
      <c r="F18" s="181"/>
      <c r="G18" s="181"/>
      <c r="H18" s="181"/>
      <c r="I18" s="181"/>
    </row>
    <row r="19" spans="1:12" x14ac:dyDescent="0.2">
      <c r="B19" s="177" t="s">
        <v>450</v>
      </c>
      <c r="C19" s="174" t="s">
        <v>451</v>
      </c>
      <c r="D19" s="174" t="str">
        <f>'Contact Details'!C13&amp;" , "&amp;'Contact Details'!$C$19</f>
        <v xml:space="preserve"> , </v>
      </c>
      <c r="E19" s="173"/>
      <c r="F19" s="183" t="s">
        <v>452</v>
      </c>
      <c r="H19" s="162" t="s">
        <v>453</v>
      </c>
    </row>
    <row r="20" spans="1:12" x14ac:dyDescent="0.2">
      <c r="B20" s="177" t="s">
        <v>454</v>
      </c>
      <c r="C20" s="181"/>
      <c r="D20" s="173"/>
      <c r="E20" s="179" t="s">
        <v>455</v>
      </c>
    </row>
    <row r="21" spans="1:12" x14ac:dyDescent="0.2">
      <c r="A21" s="162" t="s">
        <v>456</v>
      </c>
      <c r="C21" s="173"/>
      <c r="D21" s="173"/>
      <c r="E21" s="173"/>
      <c r="F21" s="173"/>
      <c r="G21" s="173"/>
      <c r="H21" s="173"/>
      <c r="I21" s="163" t="s">
        <v>457</v>
      </c>
    </row>
    <row r="22" spans="1:12" x14ac:dyDescent="0.2">
      <c r="A22" s="177" t="s">
        <v>458</v>
      </c>
      <c r="B22" s="177"/>
      <c r="C22" s="174" t="s">
        <v>459</v>
      </c>
      <c r="D22" s="173"/>
      <c r="E22" s="162" t="s">
        <v>460</v>
      </c>
      <c r="F22" s="173"/>
      <c r="G22" s="173"/>
      <c r="H22" s="181"/>
      <c r="I22" s="163" t="s">
        <v>461</v>
      </c>
    </row>
    <row r="24" spans="1:12" x14ac:dyDescent="0.2">
      <c r="A24" s="177" t="s">
        <v>37</v>
      </c>
      <c r="C24" s="245"/>
      <c r="D24" s="245"/>
      <c r="E24" s="245"/>
      <c r="F24" s="183" t="s">
        <v>462</v>
      </c>
      <c r="G24" s="246"/>
      <c r="H24" s="246"/>
      <c r="I24" s="246"/>
    </row>
    <row r="25" spans="1:12" x14ac:dyDescent="0.2">
      <c r="A25" s="170" t="s">
        <v>463</v>
      </c>
      <c r="C25" s="247"/>
      <c r="D25" s="248"/>
      <c r="E25" s="248"/>
      <c r="F25" s="162" t="s">
        <v>464</v>
      </c>
      <c r="G25" s="184"/>
      <c r="H25" s="181"/>
      <c r="I25" s="181"/>
    </row>
    <row r="26" spans="1:12" x14ac:dyDescent="0.2">
      <c r="A26" s="162" t="s">
        <v>465</v>
      </c>
      <c r="C26" s="248"/>
      <c r="D26" s="248"/>
      <c r="E26" s="162" t="s">
        <v>466</v>
      </c>
      <c r="F26" s="173"/>
      <c r="G26" s="173"/>
    </row>
    <row r="27" spans="1:12" x14ac:dyDescent="0.2">
      <c r="F27" s="182"/>
      <c r="G27" s="182"/>
    </row>
    <row r="29" spans="1:12" x14ac:dyDescent="0.2">
      <c r="A29" s="177" t="s">
        <v>467</v>
      </c>
      <c r="B29" s="170"/>
      <c r="C29" s="173" t="str">
        <f>IF($E$15=$E$17,$E$15,"Check - "&amp;$E$17)</f>
        <v/>
      </c>
      <c r="D29" s="173"/>
      <c r="E29" s="173"/>
      <c r="F29" s="173"/>
      <c r="L29" s="162" t="s">
        <v>505</v>
      </c>
    </row>
    <row r="30" spans="1:12" x14ac:dyDescent="0.2">
      <c r="A30" s="170" t="s">
        <v>468</v>
      </c>
      <c r="C30" s="173" t="str">
        <f>IF($E$15=$E$17,$E$15,"Check - "&amp;$E$17)</f>
        <v/>
      </c>
      <c r="D30" s="181"/>
      <c r="E30" s="181"/>
      <c r="F30" s="181"/>
      <c r="L30" s="162" t="s">
        <v>506</v>
      </c>
    </row>
    <row r="31" spans="1:12" x14ac:dyDescent="0.2">
      <c r="A31" s="162" t="s">
        <v>469</v>
      </c>
      <c r="C31" s="173"/>
      <c r="D31" s="181"/>
    </row>
    <row r="33" spans="1:13" x14ac:dyDescent="0.2">
      <c r="A33" s="166" t="s">
        <v>470</v>
      </c>
      <c r="M33" s="166"/>
    </row>
    <row r="34" spans="1:13" x14ac:dyDescent="0.2">
      <c r="B34" s="177" t="s">
        <v>471</v>
      </c>
      <c r="C34" s="173" t="s">
        <v>472</v>
      </c>
      <c r="D34" s="173"/>
      <c r="F34" s="177" t="s">
        <v>473</v>
      </c>
      <c r="G34" s="173" t="s">
        <v>474</v>
      </c>
      <c r="H34" s="173"/>
    </row>
    <row r="35" spans="1:13" x14ac:dyDescent="0.2">
      <c r="F35" s="183" t="s">
        <v>475</v>
      </c>
      <c r="H35" s="173"/>
    </row>
    <row r="36" spans="1:13" x14ac:dyDescent="0.2">
      <c r="B36" s="162" t="s">
        <v>476</v>
      </c>
      <c r="C36" s="162">
        <v>1</v>
      </c>
      <c r="D36" s="173"/>
      <c r="E36" s="162">
        <v>2</v>
      </c>
      <c r="F36" s="173"/>
      <c r="G36" s="162">
        <v>3</v>
      </c>
      <c r="H36" s="173"/>
    </row>
    <row r="37" spans="1:13" x14ac:dyDescent="0.2">
      <c r="H37" s="182"/>
    </row>
    <row r="38" spans="1:13" x14ac:dyDescent="0.2">
      <c r="B38" s="177" t="s">
        <v>477</v>
      </c>
      <c r="C38" s="177" t="s">
        <v>478</v>
      </c>
      <c r="D38" s="177"/>
      <c r="E38" s="177"/>
      <c r="F38" s="177"/>
      <c r="G38" s="177"/>
      <c r="H38" s="177"/>
      <c r="I38" s="177"/>
    </row>
    <row r="40" spans="1:13" x14ac:dyDescent="0.2">
      <c r="A40" s="166" t="s">
        <v>479</v>
      </c>
    </row>
    <row r="41" spans="1:13" x14ac:dyDescent="0.2">
      <c r="B41" s="177" t="s">
        <v>480</v>
      </c>
      <c r="C41" s="177" t="s">
        <v>481</v>
      </c>
      <c r="D41" s="242" t="str">
        <f>IF('Application Form'!$E$24="No",'Application Form'!$E$25,'APS (OUO)'!$D$44)</f>
        <v/>
      </c>
      <c r="E41" s="242"/>
      <c r="F41" s="242"/>
      <c r="G41" s="242"/>
      <c r="H41" s="242"/>
    </row>
    <row r="42" spans="1:13" x14ac:dyDescent="0.2">
      <c r="C42" s="177" t="s">
        <v>482</v>
      </c>
      <c r="D42" s="243" t="str">
        <f>IF('Application Form'!$E$24="No",'Application Form'!$E$26,'APS (OUO)'!$D$45)</f>
        <v/>
      </c>
      <c r="E42" s="243"/>
      <c r="F42" s="243"/>
      <c r="G42" s="243"/>
      <c r="H42" s="243"/>
    </row>
    <row r="43" spans="1:13" x14ac:dyDescent="0.2">
      <c r="C43" s="177" t="s">
        <v>483</v>
      </c>
      <c r="D43" s="243" t="str">
        <f>IF('Application Form'!$E$24="No",'Application Form'!$E$27,'APS (OUO)'!$D$46)</f>
        <v/>
      </c>
      <c r="E43" s="243"/>
      <c r="F43" s="177" t="s">
        <v>484</v>
      </c>
      <c r="G43" s="181" t="str">
        <f>IF('Application Form'!$E$24="No",'Application Form'!$E$28,'APS (OUO)'!$G$46)</f>
        <v/>
      </c>
      <c r="H43" s="177" t="s">
        <v>485</v>
      </c>
      <c r="I43" s="173" t="str">
        <f>IF('Application Form'!$E$24="No",'Application Form'!$E$29,'APS (OUO)'!$I$46)</f>
        <v/>
      </c>
    </row>
    <row r="44" spans="1:13" x14ac:dyDescent="0.2">
      <c r="B44" s="177" t="s">
        <v>486</v>
      </c>
      <c r="C44" s="177" t="s">
        <v>481</v>
      </c>
      <c r="D44" s="242" t="str">
        <f>IF('Application Form'!$E$17&gt;=1,'Application Form'!$E$17,"")</f>
        <v/>
      </c>
      <c r="E44" s="242"/>
      <c r="F44" s="242"/>
      <c r="G44" s="242"/>
      <c r="H44" s="242"/>
    </row>
    <row r="45" spans="1:13" x14ac:dyDescent="0.2">
      <c r="C45" s="177" t="s">
        <v>482</v>
      </c>
      <c r="D45" s="242" t="str">
        <f>IF('Application Form'!$E$18&gt;=1,'Application Form'!$E$18,"")</f>
        <v/>
      </c>
      <c r="E45" s="242"/>
      <c r="F45" s="242"/>
      <c r="G45" s="242"/>
      <c r="H45" s="242"/>
    </row>
    <row r="46" spans="1:13" x14ac:dyDescent="0.2">
      <c r="C46" s="177" t="s">
        <v>483</v>
      </c>
      <c r="D46" s="243" t="str">
        <f>IF('Application Form'!$E$19&gt;=1,'Application Form'!$E$19,"")</f>
        <v/>
      </c>
      <c r="E46" s="243"/>
      <c r="F46" s="177" t="s">
        <v>484</v>
      </c>
      <c r="G46" s="181" t="str">
        <f>IF('Application Form'!$E$20=0,"",'Application Form'!$E$20)</f>
        <v/>
      </c>
      <c r="H46" s="177" t="s">
        <v>485</v>
      </c>
      <c r="I46" s="173" t="str">
        <f>IF('Application Form'!$E$21&gt;=1,'Application Form'!$E$21,"")</f>
        <v/>
      </c>
    </row>
    <row r="47" spans="1:13" x14ac:dyDescent="0.2">
      <c r="B47" s="177" t="s">
        <v>487</v>
      </c>
      <c r="C47" s="177" t="s">
        <v>481</v>
      </c>
      <c r="D47" s="173"/>
      <c r="E47" s="173"/>
      <c r="F47" s="173"/>
      <c r="G47" s="173"/>
      <c r="H47" s="173"/>
    </row>
    <row r="48" spans="1:13" x14ac:dyDescent="0.2">
      <c r="B48" s="185" t="s">
        <v>488</v>
      </c>
      <c r="C48" s="177" t="s">
        <v>482</v>
      </c>
      <c r="D48" s="181"/>
      <c r="E48" s="181"/>
      <c r="F48" s="181"/>
      <c r="G48" s="181"/>
      <c r="H48" s="181"/>
    </row>
    <row r="49" spans="1:9" x14ac:dyDescent="0.2">
      <c r="C49" s="177" t="s">
        <v>483</v>
      </c>
      <c r="D49" s="186"/>
      <c r="E49" s="181"/>
      <c r="F49" s="177" t="s">
        <v>484</v>
      </c>
      <c r="G49" s="181"/>
      <c r="H49" s="177" t="s">
        <v>485</v>
      </c>
      <c r="I49" s="173"/>
    </row>
    <row r="50" spans="1:9" x14ac:dyDescent="0.2">
      <c r="B50" s="162" t="s">
        <v>489</v>
      </c>
      <c r="C50" s="170" t="s">
        <v>481</v>
      </c>
      <c r="D50" s="173"/>
      <c r="E50" s="173"/>
      <c r="F50" s="173"/>
      <c r="G50" s="173"/>
      <c r="H50" s="173"/>
    </row>
    <row r="51" spans="1:9" x14ac:dyDescent="0.2">
      <c r="C51" s="170" t="s">
        <v>482</v>
      </c>
      <c r="D51" s="181"/>
      <c r="E51" s="181"/>
      <c r="F51" s="181"/>
      <c r="G51" s="181"/>
      <c r="H51" s="181"/>
    </row>
    <row r="52" spans="1:9" x14ac:dyDescent="0.2">
      <c r="C52" s="170" t="s">
        <v>483</v>
      </c>
      <c r="D52" s="186"/>
      <c r="E52" s="181"/>
      <c r="F52" s="170" t="s">
        <v>484</v>
      </c>
      <c r="G52" s="181"/>
      <c r="H52" s="170" t="s">
        <v>485</v>
      </c>
      <c r="I52" s="173"/>
    </row>
    <row r="53" spans="1:9" x14ac:dyDescent="0.2">
      <c r="B53" s="183" t="s">
        <v>490</v>
      </c>
      <c r="C53" s="187"/>
      <c r="D53" s="188" t="str">
        <f>IF('Contact Details'!$G$14&gt;1,'Contact Details'!$G$14,"")</f>
        <v/>
      </c>
    </row>
    <row r="54" spans="1:9" x14ac:dyDescent="0.2">
      <c r="B54" s="166"/>
      <c r="C54" s="187"/>
    </row>
    <row r="55" spans="1:9" x14ac:dyDescent="0.2">
      <c r="A55" s="166" t="s">
        <v>491</v>
      </c>
      <c r="B55" s="166"/>
      <c r="E55" s="189"/>
    </row>
    <row r="56" spans="1:9" x14ac:dyDescent="0.2">
      <c r="A56" s="166"/>
      <c r="B56" s="183" t="s">
        <v>492</v>
      </c>
      <c r="C56" s="170"/>
      <c r="D56" s="170"/>
      <c r="E56" s="241" t="str">
        <f>IF('Contact Details'!$C18&gt;=1,'Contact Details'!$C18,"")</f>
        <v/>
      </c>
      <c r="F56" s="241"/>
      <c r="G56" s="241"/>
      <c r="H56" s="241"/>
    </row>
    <row r="57" spans="1:9" x14ac:dyDescent="0.2">
      <c r="A57" s="166"/>
      <c r="B57" s="183" t="s">
        <v>105</v>
      </c>
      <c r="C57" s="170"/>
      <c r="D57" s="170"/>
      <c r="E57" s="241" t="str">
        <f>IF('Contact Details'!$C19&gt;=1,'Contact Details'!$C19,"")</f>
        <v/>
      </c>
      <c r="F57" s="241"/>
      <c r="G57" s="241"/>
      <c r="H57" s="241"/>
    </row>
    <row r="58" spans="1:9" x14ac:dyDescent="0.2">
      <c r="B58" s="183" t="s">
        <v>37</v>
      </c>
      <c r="C58" s="170"/>
      <c r="D58" s="170"/>
      <c r="E58" s="241" t="str">
        <f>IF('Contact Details'!$G18&gt;=1,'Contact Details'!$G18,"")</f>
        <v/>
      </c>
      <c r="F58" s="241"/>
      <c r="G58" s="241"/>
      <c r="H58" s="241"/>
    </row>
    <row r="59" spans="1:9" x14ac:dyDescent="0.2">
      <c r="B59" s="183" t="s">
        <v>106</v>
      </c>
      <c r="C59" s="170"/>
      <c r="D59" s="170"/>
      <c r="E59" s="241" t="str">
        <f>IF('Contact Details'!$G19&gt;=1,'Contact Details'!$G19,"")</f>
        <v/>
      </c>
      <c r="F59" s="241"/>
      <c r="G59" s="241"/>
      <c r="H59" s="241"/>
    </row>
    <row r="60" spans="1:9" x14ac:dyDescent="0.2">
      <c r="B60" s="183" t="s">
        <v>493</v>
      </c>
      <c r="C60" s="170"/>
      <c r="D60" s="170"/>
      <c r="E60" s="241" t="str">
        <f>IF('Contact Details'!$G20&gt;=1,'Contact Details'!$G20,"")</f>
        <v/>
      </c>
      <c r="F60" s="241"/>
      <c r="G60" s="241"/>
      <c r="H60" s="241"/>
    </row>
    <row r="61" spans="1:9" x14ac:dyDescent="0.2">
      <c r="B61" s="166"/>
    </row>
    <row r="62" spans="1:9" x14ac:dyDescent="0.2">
      <c r="A62" s="166" t="s">
        <v>494</v>
      </c>
    </row>
    <row r="63" spans="1:9" x14ac:dyDescent="0.2">
      <c r="B63" s="183" t="s">
        <v>495</v>
      </c>
      <c r="D63" s="173"/>
      <c r="F63" s="170" t="s">
        <v>496</v>
      </c>
      <c r="G63" s="173" t="s">
        <v>497</v>
      </c>
      <c r="H63" s="173"/>
      <c r="I63" s="190">
        <f ca="1">TODAY()</f>
        <v>45348</v>
      </c>
    </row>
    <row r="64" spans="1:9" x14ac:dyDescent="0.2">
      <c r="B64" s="183" t="s">
        <v>47</v>
      </c>
      <c r="D64" s="191" t="str">
        <f>IF('Application Form'!$E$32&gt;=1,'Application Form'!$E$32,"")</f>
        <v/>
      </c>
      <c r="F64" s="170" t="s">
        <v>498</v>
      </c>
      <c r="G64" s="181"/>
      <c r="H64" s="181"/>
      <c r="I64" s="192" t="s">
        <v>499</v>
      </c>
    </row>
    <row r="65" spans="2:9" x14ac:dyDescent="0.2">
      <c r="B65" s="193" t="s">
        <v>500</v>
      </c>
      <c r="D65" s="173"/>
      <c r="F65" s="170" t="s">
        <v>501</v>
      </c>
      <c r="G65" s="181"/>
      <c r="H65" s="181"/>
      <c r="I65" s="192" t="s">
        <v>499</v>
      </c>
    </row>
  </sheetData>
  <mergeCells count="18">
    <mergeCell ref="A1:I1"/>
    <mergeCell ref="C24:E24"/>
    <mergeCell ref="G24:I24"/>
    <mergeCell ref="C25:E25"/>
    <mergeCell ref="C26:D26"/>
    <mergeCell ref="E57:H57"/>
    <mergeCell ref="E58:H58"/>
    <mergeCell ref="E59:H59"/>
    <mergeCell ref="E60:H60"/>
    <mergeCell ref="E15:I15"/>
    <mergeCell ref="E17:I17"/>
    <mergeCell ref="D44:H44"/>
    <mergeCell ref="D45:H45"/>
    <mergeCell ref="D46:E46"/>
    <mergeCell ref="D43:E43"/>
    <mergeCell ref="E56:H56"/>
    <mergeCell ref="D41:H41"/>
    <mergeCell ref="D42:H42"/>
  </mergeCells>
  <dataValidations count="1">
    <dataValidation type="list" allowBlank="1" showInputMessage="1" showErrorMessage="1" sqref="C19" xr:uid="{17BA2E9B-EFC1-4BBB-8FC1-02D61B23A881}">
      <formula1>"Ms, Miss, Mrs, Mr, Dr"</formula1>
    </dataValidation>
  </dataValidations>
  <printOptions horizontalCentered="1"/>
  <pageMargins left="0.39370078740157483" right="0.19685039370078741" top="0.59055118110236227" bottom="0.59055118110236227" header="0.19685039370078741" footer="0.19685039370078741"/>
  <pageSetup paperSize="9" scale="86" orientation="portrait" r:id="rId1"/>
  <headerFooter alignWithMargins="0">
    <oddFooter>&amp;L&amp;"Arial,Italic"&amp;8&amp;Z&amp;F&amp;R&amp;"Arial,Italic"&amp;8Updated: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2933F-F7EB-4AF1-8C56-E6D55CDC6620}">
  <dimension ref="A1:AI11"/>
  <sheetViews>
    <sheetView workbookViewId="0">
      <selection activeCell="N47" sqref="N47"/>
    </sheetView>
  </sheetViews>
  <sheetFormatPr defaultRowHeight="15" x14ac:dyDescent="0.25"/>
  <cols>
    <col min="18" max="18" width="13.42578125" bestFit="1" customWidth="1"/>
    <col min="19" max="19" width="16.42578125" bestFit="1" customWidth="1"/>
    <col min="20" max="20" width="13.5703125" bestFit="1" customWidth="1"/>
    <col min="23" max="23" width="19.42578125" bestFit="1" customWidth="1"/>
  </cols>
  <sheetData>
    <row r="1" spans="1:35" x14ac:dyDescent="0.25">
      <c r="A1" t="s">
        <v>507</v>
      </c>
      <c r="B1" t="s">
        <v>508</v>
      </c>
      <c r="C1" t="s">
        <v>436</v>
      </c>
      <c r="D1" t="s">
        <v>509</v>
      </c>
      <c r="E1" t="s">
        <v>510</v>
      </c>
      <c r="F1" t="s">
        <v>511</v>
      </c>
      <c r="G1" t="s">
        <v>512</v>
      </c>
      <c r="H1" t="s">
        <v>513</v>
      </c>
      <c r="I1" t="s">
        <v>514</v>
      </c>
      <c r="J1" t="s">
        <v>515</v>
      </c>
      <c r="K1" t="s">
        <v>516</v>
      </c>
      <c r="L1" t="s">
        <v>517</v>
      </c>
      <c r="M1" t="s">
        <v>518</v>
      </c>
      <c r="N1" t="s">
        <v>519</v>
      </c>
      <c r="O1" t="s">
        <v>520</v>
      </c>
      <c r="P1" t="s">
        <v>521</v>
      </c>
      <c r="Q1" t="s">
        <v>522</v>
      </c>
      <c r="R1" t="s">
        <v>523</v>
      </c>
      <c r="S1" t="s">
        <v>524</v>
      </c>
      <c r="T1" t="s">
        <v>525</v>
      </c>
      <c r="U1" t="s">
        <v>526</v>
      </c>
      <c r="V1" t="s">
        <v>527</v>
      </c>
      <c r="W1" t="s">
        <v>528</v>
      </c>
      <c r="X1" t="s">
        <v>529</v>
      </c>
      <c r="Y1" t="s">
        <v>530</v>
      </c>
      <c r="Z1" t="s">
        <v>531</v>
      </c>
      <c r="AA1" t="s">
        <v>532</v>
      </c>
      <c r="AB1" t="s">
        <v>533</v>
      </c>
      <c r="AC1" t="s">
        <v>534</v>
      </c>
      <c r="AD1" t="s">
        <v>535</v>
      </c>
      <c r="AE1" t="s">
        <v>536</v>
      </c>
      <c r="AF1" t="s">
        <v>537</v>
      </c>
      <c r="AG1" t="s">
        <v>538</v>
      </c>
      <c r="AH1" t="s">
        <v>539</v>
      </c>
      <c r="AI1" t="s">
        <v>540</v>
      </c>
    </row>
    <row r="2" spans="1:35" x14ac:dyDescent="0.25">
      <c r="A2" t="str">
        <f>LEFT('Contact Details'!$C$13,FIND(" ",'Contact Details'!$C$13&amp;" ")-1)</f>
        <v/>
      </c>
      <c r="B2" t="e">
        <f>RIGHT('Contact Details'!$C$13,LEN('Contact Details'!$C$13)-FIND(" ",'Contact Details'!$C$13&amp;" "))</f>
        <v>#VALUE!</v>
      </c>
      <c r="C2" t="str">
        <f>IF('Application Form'!$E$13&gt;=1,'Application Form'!$E$13,"")</f>
        <v/>
      </c>
      <c r="D2" t="str">
        <f>IF('Contact Details'!$C$14&gt;=1,'Contact Details'!$C$14,"")</f>
        <v/>
      </c>
      <c r="E2" t="str">
        <f>IF('Application Form'!$E$17&gt;=1,'Application Form'!$E$17,"")</f>
        <v/>
      </c>
      <c r="F2" t="str">
        <f>IF('Application Form'!$E$18&gt;=1,'Application Form'!$E$18,"")</f>
        <v/>
      </c>
      <c r="G2" t="str">
        <f>IF('Application Form'!$E$19&gt;=1,'Application Form'!$E$19,"")</f>
        <v/>
      </c>
      <c r="H2" t="str">
        <f>IF('Application Form'!$E$20&gt;=1,'Application Form'!$E$20,"")</f>
        <v/>
      </c>
      <c r="I2" t="str">
        <f>IF('Application Form'!$E$21&gt;=1,'Application Form'!$E$21,"")</f>
        <v/>
      </c>
      <c r="J2" t="str">
        <f>IF('Application Form'!$E$22&gt;=1,'Application Form'!$E$22,"")</f>
        <v/>
      </c>
      <c r="K2" t="str">
        <f>IF('Application Form'!$E$25&gt;=1,'Application Form'!$E$25,"")</f>
        <v/>
      </c>
      <c r="L2" t="str">
        <f>IF('Application Form'!$E$26&gt;=1,'Application Form'!$E$26,"")</f>
        <v/>
      </c>
      <c r="M2" t="str">
        <f>IF('Application Form'!$E$27&gt;=1,'Application Form'!$E$27,"")</f>
        <v/>
      </c>
      <c r="N2" t="str">
        <f>IF('Application Form'!$E$28&gt;=1,'Application Form'!$E$28,"")</f>
        <v/>
      </c>
      <c r="O2" t="str">
        <f>IF('Application Form'!$E$29&gt;=1,'Application Form'!$E$29,"")</f>
        <v/>
      </c>
      <c r="P2" t="str">
        <f>IF('Application Form'!$E$22&gt;=1,'Application Form'!$E$22,"")</f>
        <v/>
      </c>
      <c r="R2" s="194" t="str">
        <f>IF('Application Form'!$E$16&gt;=1,'Application Form'!$E$16,"")</f>
        <v/>
      </c>
      <c r="S2" s="194" t="str">
        <f>IF('Contact Details'!$G$13&gt;=1,'Contact Details'!$G$13,"")</f>
        <v/>
      </c>
      <c r="T2" s="195" t="str">
        <f>IF('Contact Details'!$H$13&gt;=1,'Contact Details'!$H$13,"")</f>
        <v/>
      </c>
      <c r="U2" t="str">
        <f>IF('Contact Details'!$G$14&gt;=1,'Contact Details'!$G$14,"")</f>
        <v/>
      </c>
      <c r="V2" t="s">
        <v>541</v>
      </c>
      <c r="W2">
        <f>'Contact Details'!$C$13</f>
        <v>0</v>
      </c>
      <c r="Y2">
        <f>W2</f>
        <v>0</v>
      </c>
      <c r="AC2">
        <f>W2</f>
        <v>0</v>
      </c>
      <c r="AD2" t="s">
        <v>542</v>
      </c>
      <c r="AE2" t="e">
        <f>LEFT(W2)&amp;"."&amp;MID(W2&amp;".",IFERROR(SEARCH(" ",W2),SEARCH(",",W2))+1,1)&amp;"."</f>
        <v>#VALUE!</v>
      </c>
      <c r="AG2" t="s">
        <v>544</v>
      </c>
      <c r="AH2" t="b">
        <v>0</v>
      </c>
      <c r="AI2" t="s">
        <v>544</v>
      </c>
    </row>
    <row r="3" spans="1:35" x14ac:dyDescent="0.25">
      <c r="A3" t="str">
        <f>LEFT('Contact Details'!$C$18,FIND(" ",'Contact Details'!$C$18&amp;" ")-1)</f>
        <v/>
      </c>
      <c r="B3" t="e">
        <f>RIGHT('Contact Details'!$C$18,LEN('Contact Details'!$C$18)-FIND(" ",'Contact Details'!$C$18&amp;" "))</f>
        <v>#VALUE!</v>
      </c>
      <c r="C3" t="str">
        <f>IF('Application Form'!$E$13&gt;=1,'Application Form'!$E$13,"")</f>
        <v/>
      </c>
      <c r="D3" t="str">
        <f>IF('Contact Details'!$C$19&gt;=1,'Contact Details'!$C$19,"")</f>
        <v/>
      </c>
      <c r="E3" t="str">
        <f>IF('Application Form'!$E$17&gt;=1,'Application Form'!$E$17,"")</f>
        <v/>
      </c>
      <c r="F3" t="str">
        <f>IF('Application Form'!$E$18&gt;=1,'Application Form'!$E$18,"")</f>
        <v/>
      </c>
      <c r="G3" t="str">
        <f>IF('Application Form'!$E$19&gt;=1,'Application Form'!$E$19,"")</f>
        <v/>
      </c>
      <c r="H3" t="str">
        <f>IF('Application Form'!$E$20&gt;=1,'Application Form'!$E$20,"")</f>
        <v/>
      </c>
      <c r="I3" t="str">
        <f>IF('Application Form'!$E$21&gt;=1,'Application Form'!$E$21,"")</f>
        <v/>
      </c>
      <c r="J3" t="str">
        <f>IF('Application Form'!$E$22&gt;=1,'Application Form'!$E$22,"")</f>
        <v/>
      </c>
      <c r="K3" t="str">
        <f>IF('Application Form'!$E$25&gt;=1,'Application Form'!$E$25,"")</f>
        <v/>
      </c>
      <c r="L3" t="str">
        <f>IF('Application Form'!$E$26&gt;=1,'Application Form'!$E$26,"")</f>
        <v/>
      </c>
      <c r="M3" t="str">
        <f>IF('Application Form'!$E$27&gt;=1,'Application Form'!$E$27,"")</f>
        <v/>
      </c>
      <c r="N3" t="str">
        <f>IF('Application Form'!$E$28&gt;=1,'Application Form'!$E$28,"")</f>
        <v/>
      </c>
      <c r="O3" t="str">
        <f>IF('Application Form'!$E$29&gt;=1,'Application Form'!$E$29,"")</f>
        <v/>
      </c>
      <c r="P3" t="str">
        <f>IF('Application Form'!$E$22&gt;=1,'Application Form'!$E$22,"")</f>
        <v/>
      </c>
      <c r="R3" s="194" t="str">
        <f>IF('Application Form'!$E$16&gt;=1,'Application Form'!$E$16,"")</f>
        <v/>
      </c>
      <c r="S3" s="194" t="str">
        <f>IF('Contact Details'!$G$18&gt;=1,'Contact Details'!$G$18,"")</f>
        <v/>
      </c>
      <c r="T3" s="195" t="str">
        <f>IF('Contact Details'!$H$18&gt;=1,'Contact Details'!$H$18,"")</f>
        <v/>
      </c>
      <c r="U3" t="str">
        <f>IF('Contact Details'!$G$19&gt;=1,'Contact Details'!$G$19,"")</f>
        <v/>
      </c>
      <c r="V3" t="s">
        <v>541</v>
      </c>
      <c r="W3">
        <f>'Contact Details'!$C$18</f>
        <v>0</v>
      </c>
      <c r="X3" t="str">
        <f>IF('Contact Details'!$G$20&gt;=1,'Contact Details'!$G$20,"")</f>
        <v/>
      </c>
      <c r="Y3">
        <f t="shared" ref="Y3:Y11" si="0">W3</f>
        <v>0</v>
      </c>
      <c r="AC3">
        <f t="shared" ref="AC3:AC11" si="1">W3</f>
        <v>0</v>
      </c>
      <c r="AD3" t="s">
        <v>542</v>
      </c>
      <c r="AE3" t="e">
        <f t="shared" ref="AE3:AE11" si="2">LEFT(W3)&amp;"."&amp;MID(W3&amp;".",IFERROR(SEARCH(" ",W3),SEARCH(",",W3))+1,1)&amp;"."</f>
        <v>#VALUE!</v>
      </c>
      <c r="AF3" t="s">
        <v>543</v>
      </c>
      <c r="AG3" t="s">
        <v>544</v>
      </c>
      <c r="AH3" t="b">
        <v>0</v>
      </c>
      <c r="AI3" t="s">
        <v>544</v>
      </c>
    </row>
    <row r="4" spans="1:35" x14ac:dyDescent="0.25">
      <c r="A4" t="str">
        <f>LEFT('Contact Details'!$C$24,FIND(" ",'Contact Details'!$C$24&amp;" ")-1)</f>
        <v/>
      </c>
      <c r="B4" t="e">
        <f>RIGHT('Contact Details'!$C$18,LEN('Contact Details'!$C$18)-FIND(" ",'Contact Details'!$C$18&amp;" "))</f>
        <v>#VALUE!</v>
      </c>
      <c r="C4" t="str">
        <f>IF('Application Form'!$E$13&gt;=1,'Application Form'!$E$13,"")</f>
        <v/>
      </c>
      <c r="D4" t="str">
        <f>IF('Contact Details'!$C$25&gt;=1,'Contact Details'!$C$25,"")</f>
        <v/>
      </c>
      <c r="E4" t="str">
        <f>IF('Application Form'!$E$17&gt;=1,'Application Form'!$E$17,"")</f>
        <v/>
      </c>
      <c r="F4" t="str">
        <f>IF('Application Form'!$E$18&gt;=1,'Application Form'!$E$18,"")</f>
        <v/>
      </c>
      <c r="G4" t="str">
        <f>IF('Application Form'!$E$19&gt;=1,'Application Form'!$E$19,"")</f>
        <v/>
      </c>
      <c r="H4" t="str">
        <f>IF('Application Form'!$E$20&gt;=1,'Application Form'!$E$20,"")</f>
        <v/>
      </c>
      <c r="I4" t="str">
        <f>IF('Application Form'!$E$21&gt;=1,'Application Form'!$E$21,"")</f>
        <v/>
      </c>
      <c r="J4" t="str">
        <f>IF('Application Form'!$E$22&gt;=1,'Application Form'!$E$22,"")</f>
        <v/>
      </c>
      <c r="K4" t="str">
        <f>IF('Application Form'!$E$25&gt;=1,'Application Form'!$E$25,"")</f>
        <v/>
      </c>
      <c r="L4" t="str">
        <f>IF('Application Form'!$E$26&gt;=1,'Application Form'!$E$26,"")</f>
        <v/>
      </c>
      <c r="M4" t="str">
        <f>IF('Application Form'!$E$27&gt;=1,'Application Form'!$E$27,"")</f>
        <v/>
      </c>
      <c r="N4" t="str">
        <f>IF('Application Form'!$E$28&gt;=1,'Application Form'!$E$28,"")</f>
        <v/>
      </c>
      <c r="O4" t="str">
        <f>IF('Application Form'!$E$29&gt;=1,'Application Form'!$E$29,"")</f>
        <v/>
      </c>
      <c r="P4" t="str">
        <f>IF('Application Form'!$E$22&gt;=1,'Application Form'!$E$22,"")</f>
        <v/>
      </c>
      <c r="R4" s="194" t="str">
        <f>IF('Application Form'!$E$16&gt;=1,'Application Form'!$E$16,"")</f>
        <v/>
      </c>
      <c r="S4" s="194" t="str">
        <f>IF('Contact Details'!$G$24&gt;=1,'Contact Details'!$G$24,"")</f>
        <v/>
      </c>
      <c r="T4" s="195" t="str">
        <f>IF('Contact Details'!$H$24&gt;=1,'Contact Details'!$H$24,"")</f>
        <v/>
      </c>
      <c r="U4" t="str">
        <f>IF('Contact Details'!$G$25&gt;=1,'Contact Details'!$G$25,"")</f>
        <v/>
      </c>
      <c r="V4" t="s">
        <v>541</v>
      </c>
      <c r="W4">
        <f>'Contact Details'!$C$24</f>
        <v>0</v>
      </c>
      <c r="Y4">
        <f t="shared" si="0"/>
        <v>0</v>
      </c>
      <c r="AC4">
        <f t="shared" si="1"/>
        <v>0</v>
      </c>
      <c r="AD4" t="s">
        <v>542</v>
      </c>
      <c r="AE4" t="e">
        <f t="shared" si="2"/>
        <v>#VALUE!</v>
      </c>
      <c r="AG4" t="s">
        <v>544</v>
      </c>
      <c r="AH4" t="b">
        <v>0</v>
      </c>
      <c r="AI4" t="s">
        <v>544</v>
      </c>
    </row>
    <row r="5" spans="1:35" x14ac:dyDescent="0.25">
      <c r="A5" t="str">
        <f>LEFT('Contact Details'!$C$27,FIND(" ",'Contact Details'!$C$27&amp;" ")-1)</f>
        <v/>
      </c>
      <c r="B5" t="e">
        <f>RIGHT('Contact Details'!$C$18,LEN('Contact Details'!$C$18)-FIND(" ",'Contact Details'!$C$18&amp;" "))</f>
        <v>#VALUE!</v>
      </c>
      <c r="C5" t="str">
        <f>IF('Application Form'!$E$13&gt;=1,'Application Form'!$E$13,"")</f>
        <v/>
      </c>
      <c r="D5" t="str">
        <f>IF('Contact Details'!$C$28&gt;=1,'Contact Details'!$C$28,"")</f>
        <v/>
      </c>
      <c r="E5" t="str">
        <f>IF('Application Form'!$E$17&gt;=1,'Application Form'!$E$17,"")</f>
        <v/>
      </c>
      <c r="F5" t="str">
        <f>IF('Application Form'!$E$18&gt;=1,'Application Form'!$E$18,"")</f>
        <v/>
      </c>
      <c r="G5" t="str">
        <f>IF('Application Form'!$E$19&gt;=1,'Application Form'!$E$19,"")</f>
        <v/>
      </c>
      <c r="H5" t="str">
        <f>IF('Application Form'!$E$20&gt;=1,'Application Form'!$E$20,"")</f>
        <v/>
      </c>
      <c r="I5" t="str">
        <f>IF('Application Form'!$E$21&gt;=1,'Application Form'!$E$21,"")</f>
        <v/>
      </c>
      <c r="J5" t="str">
        <f>IF('Application Form'!$E$22&gt;=1,'Application Form'!$E$22,"")</f>
        <v/>
      </c>
      <c r="K5" t="str">
        <f>IF('Application Form'!$E$25&gt;=1,'Application Form'!$E$25,"")</f>
        <v/>
      </c>
      <c r="L5" t="str">
        <f>IF('Application Form'!$E$26&gt;=1,'Application Form'!$E$26,"")</f>
        <v/>
      </c>
      <c r="M5" t="str">
        <f>IF('Application Form'!$E$27&gt;=1,'Application Form'!$E$27,"")</f>
        <v/>
      </c>
      <c r="N5" t="str">
        <f>IF('Application Form'!$E$28&gt;=1,'Application Form'!$E$28,"")</f>
        <v/>
      </c>
      <c r="O5" t="str">
        <f>IF('Application Form'!$E$29&gt;=1,'Application Form'!$E$29,"")</f>
        <v/>
      </c>
      <c r="P5" t="str">
        <f>IF('Application Form'!$E$22&gt;=1,'Application Form'!$E$22,"")</f>
        <v/>
      </c>
      <c r="R5" s="194" t="str">
        <f>IF('Application Form'!$E$16&gt;=1,'Application Form'!$E$16,"")</f>
        <v/>
      </c>
      <c r="S5" s="194" t="str">
        <f>IF('Contact Details'!$G$27&gt;=1,'Contact Details'!$G$27,"")</f>
        <v/>
      </c>
      <c r="T5" s="195" t="str">
        <f>IF('Contact Details'!$H$27&gt;=1,'Contact Details'!$H$27,"")</f>
        <v/>
      </c>
      <c r="U5" t="str">
        <f>IF('Contact Details'!$G$28&gt;=1,'Contact Details'!$G$28,"")</f>
        <v/>
      </c>
      <c r="V5" t="s">
        <v>541</v>
      </c>
      <c r="W5">
        <f>'Contact Details'!$C$27</f>
        <v>0</v>
      </c>
      <c r="Y5">
        <f t="shared" si="0"/>
        <v>0</v>
      </c>
      <c r="AC5">
        <f t="shared" si="1"/>
        <v>0</v>
      </c>
      <c r="AD5" t="s">
        <v>542</v>
      </c>
      <c r="AE5" t="e">
        <f t="shared" si="2"/>
        <v>#VALUE!</v>
      </c>
      <c r="AG5" t="s">
        <v>544</v>
      </c>
      <c r="AH5" t="b">
        <v>0</v>
      </c>
      <c r="AI5" t="s">
        <v>544</v>
      </c>
    </row>
    <row r="6" spans="1:35" x14ac:dyDescent="0.25">
      <c r="A6" t="str">
        <f>LEFT('Contact Details'!$C$33,FIND(" ",'Contact Details'!$C$33&amp;" ")-1)</f>
        <v/>
      </c>
      <c r="B6" t="e">
        <f>RIGHT('Contact Details'!$C$18,LEN('Contact Details'!$C$18)-FIND(" ",'Contact Details'!$C$18&amp;" "))</f>
        <v>#VALUE!</v>
      </c>
      <c r="C6" t="str">
        <f>IF('Application Form'!$E$13&gt;=1,'Application Form'!$E$13,"")</f>
        <v/>
      </c>
      <c r="D6" t="str">
        <f>IF('Contact Details'!$C$34&gt;=1,'Contact Details'!$C$34,"")</f>
        <v/>
      </c>
      <c r="E6" t="str">
        <f>IF('Application Form'!$E$17&gt;=1,'Application Form'!$E$17,"")</f>
        <v/>
      </c>
      <c r="F6" t="str">
        <f>IF('Application Form'!$E$18&gt;=1,'Application Form'!$E$18,"")</f>
        <v/>
      </c>
      <c r="G6" t="str">
        <f>IF('Application Form'!$E$19&gt;=1,'Application Form'!$E$19,"")</f>
        <v/>
      </c>
      <c r="H6" t="str">
        <f>IF('Application Form'!$E$20&gt;=1,'Application Form'!$E$20,"")</f>
        <v/>
      </c>
      <c r="I6" t="str">
        <f>IF('Application Form'!$E$21&gt;=1,'Application Form'!$E$21,"")</f>
        <v/>
      </c>
      <c r="J6" t="str">
        <f>IF('Application Form'!$E$22&gt;=1,'Application Form'!$E$22,"")</f>
        <v/>
      </c>
      <c r="K6" t="str">
        <f>IF('Application Form'!$E$25&gt;=1,'Application Form'!$E$25,"")</f>
        <v/>
      </c>
      <c r="L6" t="str">
        <f>IF('Application Form'!$E$26&gt;=1,'Application Form'!$E$26,"")</f>
        <v/>
      </c>
      <c r="M6" t="str">
        <f>IF('Application Form'!$E$27&gt;=1,'Application Form'!$E$27,"")</f>
        <v/>
      </c>
      <c r="N6" t="str">
        <f>IF('Application Form'!$E$28&gt;=1,'Application Form'!$E$28,"")</f>
        <v/>
      </c>
      <c r="O6" t="str">
        <f>IF('Application Form'!$E$29&gt;=1,'Application Form'!$E$29,"")</f>
        <v/>
      </c>
      <c r="P6" t="str">
        <f>IF('Application Form'!$E$22&gt;=1,'Application Form'!$E$22,"")</f>
        <v/>
      </c>
      <c r="R6" s="194" t="str">
        <f>IF('Application Form'!$E$16&gt;=1,'Application Form'!$E$16,"")</f>
        <v/>
      </c>
      <c r="S6" s="194" t="str">
        <f>IF('Contact Details'!$G$33&gt;=1,'Contact Details'!$G$33,"")</f>
        <v/>
      </c>
      <c r="T6" s="195" t="str">
        <f>IF('Contact Details'!$H$33&gt;=1,'Contact Details'!$H$33,"")</f>
        <v/>
      </c>
      <c r="U6" t="str">
        <f>IF('Contact Details'!$G$34&gt;=1,'Contact Details'!$G$34,"")</f>
        <v/>
      </c>
      <c r="V6" t="s">
        <v>541</v>
      </c>
      <c r="W6">
        <f>'Contact Details'!$C$33</f>
        <v>0</v>
      </c>
      <c r="Y6">
        <f t="shared" si="0"/>
        <v>0</v>
      </c>
      <c r="AC6">
        <f t="shared" si="1"/>
        <v>0</v>
      </c>
      <c r="AD6" t="s">
        <v>542</v>
      </c>
      <c r="AE6" t="e">
        <f t="shared" si="2"/>
        <v>#VALUE!</v>
      </c>
      <c r="AG6" t="s">
        <v>544</v>
      </c>
      <c r="AH6" t="b">
        <v>0</v>
      </c>
      <c r="AI6" t="s">
        <v>544</v>
      </c>
    </row>
    <row r="7" spans="1:35" x14ac:dyDescent="0.25">
      <c r="A7" t="str">
        <f>LEFT('Contact Details'!$C$36,FIND(" ",'Contact Details'!$C$36&amp;" ")-1)</f>
        <v/>
      </c>
      <c r="B7" t="e">
        <f>RIGHT('Contact Details'!$C$18,LEN('Contact Details'!$C$18)-FIND(" ",'Contact Details'!$C$18&amp;" "))</f>
        <v>#VALUE!</v>
      </c>
      <c r="C7" t="str">
        <f>IF('Application Form'!$E$13&gt;=1,'Application Form'!$E$13,"")</f>
        <v/>
      </c>
      <c r="D7" t="str">
        <f>IF('Contact Details'!$C$37&gt;=1,'Contact Details'!$C$37,"")</f>
        <v/>
      </c>
      <c r="E7" t="str">
        <f>IF('Application Form'!$E$17&gt;=1,'Application Form'!$E$17,"")</f>
        <v/>
      </c>
      <c r="F7" t="str">
        <f>IF('Application Form'!$E$18&gt;=1,'Application Form'!$E$18,"")</f>
        <v/>
      </c>
      <c r="G7" t="str">
        <f>IF('Application Form'!$E$19&gt;=1,'Application Form'!$E$19,"")</f>
        <v/>
      </c>
      <c r="H7" t="str">
        <f>IF('Application Form'!$E$20&gt;=1,'Application Form'!$E$20,"")</f>
        <v/>
      </c>
      <c r="I7" t="str">
        <f>IF('Application Form'!$E$21&gt;=1,'Application Form'!$E$21,"")</f>
        <v/>
      </c>
      <c r="J7" t="str">
        <f>IF('Application Form'!$E$22&gt;=1,'Application Form'!$E$22,"")</f>
        <v/>
      </c>
      <c r="K7" t="str">
        <f>IF('Application Form'!$E$25&gt;=1,'Application Form'!$E$25,"")</f>
        <v/>
      </c>
      <c r="L7" t="str">
        <f>IF('Application Form'!$E$26&gt;=1,'Application Form'!$E$26,"")</f>
        <v/>
      </c>
      <c r="M7" t="str">
        <f>IF('Application Form'!$E$27&gt;=1,'Application Form'!$E$27,"")</f>
        <v/>
      </c>
      <c r="N7" t="str">
        <f>IF('Application Form'!$E$28&gt;=1,'Application Form'!$E$28,"")</f>
        <v/>
      </c>
      <c r="O7" t="str">
        <f>IF('Application Form'!$E$29&gt;=1,'Application Form'!$E$29,"")</f>
        <v/>
      </c>
      <c r="P7" t="str">
        <f>IF('Application Form'!$E$22&gt;=1,'Application Form'!$E$22,"")</f>
        <v/>
      </c>
      <c r="R7" s="194" t="str">
        <f>IF('Application Form'!$E$16&gt;=1,'Application Form'!$E$16,"")</f>
        <v/>
      </c>
      <c r="S7" s="194" t="str">
        <f>IF('Contact Details'!$G$36&gt;=1,'Contact Details'!$G$36,"")</f>
        <v/>
      </c>
      <c r="T7" s="195" t="str">
        <f>IF('Contact Details'!$H$36&gt;=1,'Contact Details'!$H$36,"")</f>
        <v/>
      </c>
      <c r="U7" t="str">
        <f>IF('Contact Details'!$G$37&gt;=1,'Contact Details'!$G$37,"")</f>
        <v/>
      </c>
      <c r="V7" t="s">
        <v>541</v>
      </c>
      <c r="W7">
        <f>'Contact Details'!$C$36</f>
        <v>0</v>
      </c>
      <c r="Y7">
        <f t="shared" si="0"/>
        <v>0</v>
      </c>
      <c r="AC7">
        <f t="shared" si="1"/>
        <v>0</v>
      </c>
      <c r="AD7" t="s">
        <v>542</v>
      </c>
      <c r="AE7" t="e">
        <f t="shared" si="2"/>
        <v>#VALUE!</v>
      </c>
      <c r="AG7" t="s">
        <v>544</v>
      </c>
      <c r="AH7" t="b">
        <v>0</v>
      </c>
      <c r="AI7" t="s">
        <v>544</v>
      </c>
    </row>
    <row r="8" spans="1:35" x14ac:dyDescent="0.25">
      <c r="A8" t="str">
        <f>LEFT('Contact Details'!$C$39,FIND(" ",'Contact Details'!$C$39&amp;" ")-1)</f>
        <v/>
      </c>
      <c r="B8" t="e">
        <f>RIGHT('Contact Details'!$C$18,LEN('Contact Details'!$C$18)-FIND(" ",'Contact Details'!$C$18&amp;" "))</f>
        <v>#VALUE!</v>
      </c>
      <c r="C8" t="str">
        <f>IF('Application Form'!$E$13&gt;=1,'Application Form'!$E$13,"")</f>
        <v/>
      </c>
      <c r="D8" t="str">
        <f>IF('Contact Details'!$C$40&gt;=1,'Contact Details'!$C$40,"")</f>
        <v/>
      </c>
      <c r="E8" t="str">
        <f>IF('Application Form'!$E$17&gt;=1,'Application Form'!$E$17,"")</f>
        <v/>
      </c>
      <c r="F8" t="str">
        <f>IF('Application Form'!$E$18&gt;=1,'Application Form'!$E$18,"")</f>
        <v/>
      </c>
      <c r="G8" t="str">
        <f>IF('Application Form'!$E$19&gt;=1,'Application Form'!$E$19,"")</f>
        <v/>
      </c>
      <c r="H8" t="str">
        <f>IF('Application Form'!$E$20&gt;=1,'Application Form'!$E$20,"")</f>
        <v/>
      </c>
      <c r="I8" t="str">
        <f>IF('Application Form'!$E$21&gt;=1,'Application Form'!$E$21,"")</f>
        <v/>
      </c>
      <c r="J8" t="str">
        <f>IF('Application Form'!$E$22&gt;=1,'Application Form'!$E$22,"")</f>
        <v/>
      </c>
      <c r="K8" t="str">
        <f>IF('Application Form'!$E$25&gt;=1,'Application Form'!$E$25,"")</f>
        <v/>
      </c>
      <c r="L8" t="str">
        <f>IF('Application Form'!$E$26&gt;=1,'Application Form'!$E$26,"")</f>
        <v/>
      </c>
      <c r="M8" t="str">
        <f>IF('Application Form'!$E$27&gt;=1,'Application Form'!$E$27,"")</f>
        <v/>
      </c>
      <c r="N8" t="str">
        <f>IF('Application Form'!$E$28&gt;=1,'Application Form'!$E$28,"")</f>
        <v/>
      </c>
      <c r="O8" t="str">
        <f>IF('Application Form'!$E$29&gt;=1,'Application Form'!$E$29,"")</f>
        <v/>
      </c>
      <c r="P8" t="str">
        <f>IF('Application Form'!$E$22&gt;=1,'Application Form'!$E$22,"")</f>
        <v/>
      </c>
      <c r="R8" s="194" t="str">
        <f>IF('Application Form'!$E$16&gt;=1,'Application Form'!$E$16,"")</f>
        <v/>
      </c>
      <c r="S8" s="194" t="str">
        <f>IF('Contact Details'!$G$39&gt;=1,'Contact Details'!$G$39,"")</f>
        <v/>
      </c>
      <c r="T8" s="195" t="str">
        <f>IF('Contact Details'!$H$39&gt;=1,'Contact Details'!$H$39,"")</f>
        <v/>
      </c>
      <c r="U8" t="str">
        <f>IF('Contact Details'!$G$40&gt;=1,'Contact Details'!$G$40,"")</f>
        <v/>
      </c>
      <c r="V8" t="s">
        <v>541</v>
      </c>
      <c r="W8">
        <f>'Contact Details'!$C$39</f>
        <v>0</v>
      </c>
      <c r="Y8">
        <f t="shared" si="0"/>
        <v>0</v>
      </c>
      <c r="AC8">
        <f t="shared" si="1"/>
        <v>0</v>
      </c>
      <c r="AD8" t="s">
        <v>542</v>
      </c>
      <c r="AE8" t="e">
        <f t="shared" si="2"/>
        <v>#VALUE!</v>
      </c>
      <c r="AG8" t="s">
        <v>544</v>
      </c>
      <c r="AH8" t="b">
        <v>0</v>
      </c>
      <c r="AI8" t="s">
        <v>544</v>
      </c>
    </row>
    <row r="9" spans="1:35" x14ac:dyDescent="0.25">
      <c r="A9" t="str">
        <f>LEFT('Contact Details'!$C$42,FIND(" ",'Contact Details'!$C$42&amp;" ")-1)</f>
        <v/>
      </c>
      <c r="B9" t="e">
        <f>RIGHT('Contact Details'!$C$18,LEN('Contact Details'!$C$18)-FIND(" ",'Contact Details'!$C$18&amp;" "))</f>
        <v>#VALUE!</v>
      </c>
      <c r="C9" t="str">
        <f>IF('Application Form'!$E$13&gt;=1,'Application Form'!$E$13,"")</f>
        <v/>
      </c>
      <c r="D9" t="str">
        <f>IF('Contact Details'!$C$43&gt;=1,'Contact Details'!$C$43,"")</f>
        <v/>
      </c>
      <c r="E9" t="str">
        <f>IF('Application Form'!$E$17&gt;=1,'Application Form'!$E$17,"")</f>
        <v/>
      </c>
      <c r="F9" t="str">
        <f>IF('Application Form'!$E$18&gt;=1,'Application Form'!$E$18,"")</f>
        <v/>
      </c>
      <c r="G9" t="str">
        <f>IF('Application Form'!$E$19&gt;=1,'Application Form'!$E$19,"")</f>
        <v/>
      </c>
      <c r="H9" t="str">
        <f>IF('Application Form'!$E$20&gt;=1,'Application Form'!$E$20,"")</f>
        <v/>
      </c>
      <c r="I9" t="str">
        <f>IF('Application Form'!$E$21&gt;=1,'Application Form'!$E$21,"")</f>
        <v/>
      </c>
      <c r="J9" t="str">
        <f>IF('Application Form'!$E$22&gt;=1,'Application Form'!$E$22,"")</f>
        <v/>
      </c>
      <c r="K9" t="str">
        <f>IF('Application Form'!$E$25&gt;=1,'Application Form'!$E$25,"")</f>
        <v/>
      </c>
      <c r="L9" t="str">
        <f>IF('Application Form'!$E$26&gt;=1,'Application Form'!$E$26,"")</f>
        <v/>
      </c>
      <c r="M9" t="str">
        <f>IF('Application Form'!$E$27&gt;=1,'Application Form'!$E$27,"")</f>
        <v/>
      </c>
      <c r="N9" t="str">
        <f>IF('Application Form'!$E$28&gt;=1,'Application Form'!$E$28,"")</f>
        <v/>
      </c>
      <c r="O9" t="str">
        <f>IF('Application Form'!$E$29&gt;=1,'Application Form'!$E$29,"")</f>
        <v/>
      </c>
      <c r="P9" t="str">
        <f>IF('Application Form'!$E$22&gt;=1,'Application Form'!$E$22,"")</f>
        <v/>
      </c>
      <c r="R9" s="194" t="str">
        <f>IF('Application Form'!$E$16&gt;=1,'Application Form'!$E$16,"")</f>
        <v/>
      </c>
      <c r="S9" s="194" t="str">
        <f>IF('Contact Details'!$G$42&gt;=1,'Contact Details'!$G$42,"")</f>
        <v/>
      </c>
      <c r="T9" s="195" t="str">
        <f>IF('Contact Details'!$H$42&gt;=1,'Contact Details'!$H$42,"")</f>
        <v/>
      </c>
      <c r="U9" t="str">
        <f>IF('Contact Details'!$G$43&gt;=1,'Contact Details'!$G$43,"")</f>
        <v/>
      </c>
      <c r="V9" t="s">
        <v>541</v>
      </c>
      <c r="W9">
        <f>'Contact Details'!$C$42</f>
        <v>0</v>
      </c>
      <c r="Y9">
        <f t="shared" si="0"/>
        <v>0</v>
      </c>
      <c r="AC9">
        <f t="shared" si="1"/>
        <v>0</v>
      </c>
      <c r="AD9" t="s">
        <v>542</v>
      </c>
      <c r="AE9" t="e">
        <f t="shared" si="2"/>
        <v>#VALUE!</v>
      </c>
      <c r="AG9" t="s">
        <v>544</v>
      </c>
      <c r="AH9" t="b">
        <v>0</v>
      </c>
      <c r="AI9" t="s">
        <v>544</v>
      </c>
    </row>
    <row r="10" spans="1:35" x14ac:dyDescent="0.25">
      <c r="A10" t="str">
        <f>LEFT('Contact Details'!$C$47,FIND(" ",'Contact Details'!$C$47&amp;" ")-1)</f>
        <v/>
      </c>
      <c r="B10" t="e">
        <f>RIGHT('Contact Details'!$C$18,LEN('Contact Details'!$C$18)-FIND(" ",'Contact Details'!$C$18&amp;" "))</f>
        <v>#VALUE!</v>
      </c>
      <c r="C10" t="str">
        <f>IF('Application Form'!$E$13&gt;=1,'Application Form'!$E$13,"")</f>
        <v/>
      </c>
      <c r="D10" t="str">
        <f>IF('Contact Details'!$C$48&gt;=1,'Contact Details'!$C$48,"")</f>
        <v/>
      </c>
      <c r="E10" t="str">
        <f>IF('Application Form'!$E$17&gt;=1,'Application Form'!$E$17,"")</f>
        <v/>
      </c>
      <c r="F10" t="str">
        <f>IF('Application Form'!$E$18&gt;=1,'Application Form'!$E$18,"")</f>
        <v/>
      </c>
      <c r="G10" t="str">
        <f>IF('Application Form'!$E$19&gt;=1,'Application Form'!$E$19,"")</f>
        <v/>
      </c>
      <c r="H10" t="str">
        <f>IF('Application Form'!$E$20&gt;=1,'Application Form'!$E$20,"")</f>
        <v/>
      </c>
      <c r="I10" t="str">
        <f>IF('Application Form'!$E$21&gt;=1,'Application Form'!$E$21,"")</f>
        <v/>
      </c>
      <c r="J10" t="str">
        <f>IF('Application Form'!$E$22&gt;=1,'Application Form'!$E$22,"")</f>
        <v/>
      </c>
      <c r="K10" t="str">
        <f>IF('Application Form'!$E$25&gt;=1,'Application Form'!$E$25,"")</f>
        <v/>
      </c>
      <c r="L10" t="str">
        <f>IF('Application Form'!$E$26&gt;=1,'Application Form'!$E$26,"")</f>
        <v/>
      </c>
      <c r="M10" t="str">
        <f>IF('Application Form'!$E$27&gt;=1,'Application Form'!$E$27,"")</f>
        <v/>
      </c>
      <c r="N10" t="str">
        <f>IF('Application Form'!$E$28&gt;=1,'Application Form'!$E$28,"")</f>
        <v/>
      </c>
      <c r="O10" t="str">
        <f>IF('Application Form'!$E$29&gt;=1,'Application Form'!$E$29,"")</f>
        <v/>
      </c>
      <c r="P10" t="str">
        <f>IF('Application Form'!$E$22&gt;=1,'Application Form'!$E$22,"")</f>
        <v/>
      </c>
      <c r="R10" s="194" t="str">
        <f>IF('Application Form'!$E$16&gt;=1,'Application Form'!$E$16,"")</f>
        <v/>
      </c>
      <c r="S10" s="194" t="str">
        <f>IF('Contact Details'!$G$47&gt;=1,'Contact Details'!$G$47,"")</f>
        <v/>
      </c>
      <c r="T10" s="195" t="str">
        <f>IF('Contact Details'!$H$47&gt;=1,'Contact Details'!$H$47,"")</f>
        <v/>
      </c>
      <c r="U10" t="str">
        <f>IF('Contact Details'!$G$48&gt;=1,'Contact Details'!$G$48,"")</f>
        <v/>
      </c>
      <c r="V10" t="s">
        <v>541</v>
      </c>
      <c r="W10">
        <f>'Contact Details'!$C$47</f>
        <v>0</v>
      </c>
      <c r="Y10">
        <f t="shared" si="0"/>
        <v>0</v>
      </c>
      <c r="AC10">
        <f t="shared" si="1"/>
        <v>0</v>
      </c>
      <c r="AD10" t="s">
        <v>542</v>
      </c>
      <c r="AE10" t="e">
        <f t="shared" si="2"/>
        <v>#VALUE!</v>
      </c>
      <c r="AG10" t="s">
        <v>544</v>
      </c>
      <c r="AH10" t="b">
        <v>0</v>
      </c>
      <c r="AI10" t="s">
        <v>544</v>
      </c>
    </row>
    <row r="11" spans="1:35" x14ac:dyDescent="0.25">
      <c r="A11" t="str">
        <f>LEFT('Contact Details'!$C$52,FIND(" ",'Contact Details'!$C$52&amp;" ")-1)</f>
        <v/>
      </c>
      <c r="B11" t="e">
        <f>RIGHT('Contact Details'!$C$18,LEN('Contact Details'!$C$18)-FIND(" ",'Contact Details'!$C$18&amp;" "))</f>
        <v>#VALUE!</v>
      </c>
      <c r="C11" t="str">
        <f>IF('Application Form'!$E$13&gt;=1,'Application Form'!$E$13,"")</f>
        <v/>
      </c>
      <c r="D11" t="str">
        <f>IF('Contact Details'!$C$53&gt;=1,'Contact Details'!$C$53,"")</f>
        <v/>
      </c>
      <c r="E11" t="str">
        <f>IF('Application Form'!$E$17&gt;=1,'Application Form'!$E$17,"")</f>
        <v/>
      </c>
      <c r="F11" t="str">
        <f>IF('Application Form'!$E$18&gt;=1,'Application Form'!$E$18,"")</f>
        <v/>
      </c>
      <c r="G11" t="str">
        <f>IF('Application Form'!$E$19&gt;=1,'Application Form'!$E$19,"")</f>
        <v/>
      </c>
      <c r="H11" t="str">
        <f>IF('Application Form'!$E$20&gt;=1,'Application Form'!$E$20,"")</f>
        <v/>
      </c>
      <c r="I11" t="str">
        <f>IF('Application Form'!$E$21&gt;=1,'Application Form'!$E$21,"")</f>
        <v/>
      </c>
      <c r="J11" t="str">
        <f>IF('Application Form'!$E$22&gt;=1,'Application Form'!$E$22,"")</f>
        <v/>
      </c>
      <c r="K11" t="str">
        <f>IF('Application Form'!$E$25&gt;=1,'Application Form'!$E$25,"")</f>
        <v/>
      </c>
      <c r="L11" t="str">
        <f>IF('Application Form'!$E$26&gt;=1,'Application Form'!$E$26,"")</f>
        <v/>
      </c>
      <c r="M11" t="str">
        <f>IF('Application Form'!$E$27&gt;=1,'Application Form'!$E$27,"")</f>
        <v/>
      </c>
      <c r="N11" t="str">
        <f>IF('Application Form'!$E$28&gt;=1,'Application Form'!$E$28,"")</f>
        <v/>
      </c>
      <c r="O11" t="str">
        <f>IF('Application Form'!$E$29&gt;=1,'Application Form'!$E$29,"")</f>
        <v/>
      </c>
      <c r="P11" t="str">
        <f>IF('Application Form'!$E$22&gt;=1,'Application Form'!$E$22,"")</f>
        <v/>
      </c>
      <c r="R11" s="194" t="str">
        <f>IF('Application Form'!$E$16&gt;=1,'Application Form'!$E$16,"")</f>
        <v/>
      </c>
      <c r="S11" s="194" t="str">
        <f>IF('Contact Details'!$G$52&gt;=1,'Contact Details'!$G$52,"")</f>
        <v/>
      </c>
      <c r="T11" s="195" t="str">
        <f>IF('Contact Details'!$H$13&gt;=1,'Contact Details'!$H$13,"")</f>
        <v/>
      </c>
      <c r="U11" t="str">
        <f>IF('Contact Details'!$G$53&gt;=1,'Contact Details'!$G$53,"")</f>
        <v/>
      </c>
      <c r="V11" t="s">
        <v>541</v>
      </c>
      <c r="W11">
        <f>'Contact Details'!$C$52</f>
        <v>0</v>
      </c>
      <c r="Y11">
        <f t="shared" si="0"/>
        <v>0</v>
      </c>
      <c r="AC11">
        <f t="shared" si="1"/>
        <v>0</v>
      </c>
      <c r="AD11" t="s">
        <v>542</v>
      </c>
      <c r="AE11" t="e">
        <f t="shared" si="2"/>
        <v>#VALUE!</v>
      </c>
      <c r="AG11" t="s">
        <v>544</v>
      </c>
      <c r="AH11" t="b">
        <v>0</v>
      </c>
      <c r="AI11" t="s">
        <v>544</v>
      </c>
    </row>
  </sheetData>
  <conditionalFormatting sqref="B2:B11">
    <cfRule type="containsErrors" dxfId="4" priority="4">
      <formula>ISERROR(B2)</formula>
    </cfRule>
  </conditionalFormatting>
  <conditionalFormatting sqref="W2:W11">
    <cfRule type="cellIs" dxfId="3" priority="5" operator="equal">
      <formula>0</formula>
    </cfRule>
  </conditionalFormatting>
  <conditionalFormatting sqref="AE2:AE11">
    <cfRule type="containsErrors" dxfId="2" priority="3">
      <formula>ISERROR(AE2)</formula>
    </cfRule>
  </conditionalFormatting>
  <conditionalFormatting sqref="U1:U1048576 A1:B1048576">
    <cfRule type="duplicateValues" dxfId="1" priority="2"/>
  </conditionalFormatting>
  <conditionalFormatting sqref="Y2:Y11 AC2:AC11">
    <cfRule type="cellIs" dxfId="0" priority="1" operator="equal">
      <formula>0</formula>
    </cfRule>
  </conditionalFormatting>
  <pageMargins left="0.7" right="0.7" top="0.75" bottom="0.75" header="0.3" footer="0.3"/>
  <ignoredErrors>
    <ignoredError sqref="B2 B3:B11"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31A59-A4F9-49A6-ACC1-CE92E638AF13}">
  <sheetPr codeName="Sheet11">
    <tabColor theme="9"/>
  </sheetPr>
  <dimension ref="A1:D534"/>
  <sheetViews>
    <sheetView showGridLines="0" workbookViewId="0">
      <selection activeCell="K482" sqref="K482"/>
    </sheetView>
  </sheetViews>
  <sheetFormatPr defaultColWidth="9.140625" defaultRowHeight="12.75" x14ac:dyDescent="0.2"/>
  <cols>
    <col min="1" max="1" width="8" style="143" customWidth="1"/>
    <col min="2" max="2" width="9.140625" style="143"/>
    <col min="3" max="3" width="9.85546875" style="143" customWidth="1"/>
    <col min="4" max="16384" width="9.140625" style="143"/>
  </cols>
  <sheetData>
    <row r="1" spans="1:4" ht="19.5" customHeight="1" x14ac:dyDescent="0.2">
      <c r="A1" s="146" t="s">
        <v>401</v>
      </c>
      <c r="B1" s="147"/>
      <c r="C1" s="147"/>
    </row>
    <row r="2" spans="1:4" s="150" customFormat="1" ht="25.5" x14ac:dyDescent="0.2">
      <c r="A2" s="148" t="s">
        <v>402</v>
      </c>
      <c r="B2" s="149" t="s">
        <v>403</v>
      </c>
      <c r="C2" s="149" t="s">
        <v>404</v>
      </c>
      <c r="D2" s="149" t="s">
        <v>405</v>
      </c>
    </row>
    <row r="3" spans="1:4" x14ac:dyDescent="0.2">
      <c r="A3" s="151"/>
      <c r="B3" s="152" t="s">
        <v>406</v>
      </c>
      <c r="C3" s="152" t="s">
        <v>406</v>
      </c>
      <c r="D3" s="152" t="s">
        <v>406</v>
      </c>
    </row>
    <row r="4" spans="1:4" x14ac:dyDescent="0.2">
      <c r="A4" s="153">
        <v>1</v>
      </c>
      <c r="B4" s="154">
        <v>75</v>
      </c>
      <c r="C4" s="155">
        <f>B4</f>
        <v>75</v>
      </c>
      <c r="D4" s="156">
        <f>C4*4</f>
        <v>300</v>
      </c>
    </row>
    <row r="5" spans="1:4" x14ac:dyDescent="0.2">
      <c r="A5" s="153">
        <f t="shared" ref="A5:A68" si="0">A4+1</f>
        <v>2</v>
      </c>
      <c r="B5" s="154">
        <f>B4</f>
        <v>75</v>
      </c>
      <c r="C5" s="155">
        <f t="shared" ref="C5:C59" si="1">C4+B5</f>
        <v>150</v>
      </c>
      <c r="D5" s="156">
        <f t="shared" ref="D5:D68" si="2">C5*4</f>
        <v>600</v>
      </c>
    </row>
    <row r="6" spans="1:4" x14ac:dyDescent="0.2">
      <c r="A6" s="153">
        <f t="shared" si="0"/>
        <v>3</v>
      </c>
      <c r="B6" s="154">
        <f>B5</f>
        <v>75</v>
      </c>
      <c r="C6" s="155">
        <f t="shared" si="1"/>
        <v>225</v>
      </c>
      <c r="D6" s="156">
        <f t="shared" si="2"/>
        <v>900</v>
      </c>
    </row>
    <row r="7" spans="1:4" x14ac:dyDescent="0.2">
      <c r="A7" s="153">
        <f t="shared" si="0"/>
        <v>4</v>
      </c>
      <c r="B7" s="154">
        <f>B6</f>
        <v>75</v>
      </c>
      <c r="C7" s="155">
        <f t="shared" si="1"/>
        <v>300</v>
      </c>
      <c r="D7" s="156">
        <f t="shared" si="2"/>
        <v>1200</v>
      </c>
    </row>
    <row r="8" spans="1:4" x14ac:dyDescent="0.2">
      <c r="A8" s="153">
        <f t="shared" si="0"/>
        <v>5</v>
      </c>
      <c r="B8" s="154">
        <v>62.5</v>
      </c>
      <c r="C8" s="155">
        <f>C7+B8</f>
        <v>362.5</v>
      </c>
      <c r="D8" s="156">
        <f t="shared" si="2"/>
        <v>1450</v>
      </c>
    </row>
    <row r="9" spans="1:4" x14ac:dyDescent="0.2">
      <c r="A9" s="153">
        <f t="shared" si="0"/>
        <v>6</v>
      </c>
      <c r="B9" s="154">
        <f>B8</f>
        <v>62.5</v>
      </c>
      <c r="C9" s="155">
        <f t="shared" si="1"/>
        <v>425</v>
      </c>
      <c r="D9" s="156">
        <f t="shared" si="2"/>
        <v>1700</v>
      </c>
    </row>
    <row r="10" spans="1:4" x14ac:dyDescent="0.2">
      <c r="A10" s="153">
        <f t="shared" si="0"/>
        <v>7</v>
      </c>
      <c r="B10" s="154">
        <f t="shared" ref="B10:B13" si="3">B9</f>
        <v>62.5</v>
      </c>
      <c r="C10" s="155">
        <f t="shared" si="1"/>
        <v>487.5</v>
      </c>
      <c r="D10" s="156">
        <f t="shared" si="2"/>
        <v>1950</v>
      </c>
    </row>
    <row r="11" spans="1:4" x14ac:dyDescent="0.2">
      <c r="A11" s="153">
        <f t="shared" si="0"/>
        <v>8</v>
      </c>
      <c r="B11" s="154">
        <f t="shared" si="3"/>
        <v>62.5</v>
      </c>
      <c r="C11" s="155">
        <f t="shared" si="1"/>
        <v>550</v>
      </c>
      <c r="D11" s="156">
        <f t="shared" si="2"/>
        <v>2200</v>
      </c>
    </row>
    <row r="12" spans="1:4" x14ac:dyDescent="0.2">
      <c r="A12" s="153">
        <f t="shared" si="0"/>
        <v>9</v>
      </c>
      <c r="B12" s="154">
        <f t="shared" si="3"/>
        <v>62.5</v>
      </c>
      <c r="C12" s="155">
        <f t="shared" si="1"/>
        <v>612.5</v>
      </c>
      <c r="D12" s="156">
        <f t="shared" si="2"/>
        <v>2450</v>
      </c>
    </row>
    <row r="13" spans="1:4" x14ac:dyDescent="0.2">
      <c r="A13" s="153">
        <f t="shared" si="0"/>
        <v>10</v>
      </c>
      <c r="B13" s="154">
        <f t="shared" si="3"/>
        <v>62.5</v>
      </c>
      <c r="C13" s="155">
        <f t="shared" si="1"/>
        <v>675</v>
      </c>
      <c r="D13" s="156">
        <f t="shared" si="2"/>
        <v>2700</v>
      </c>
    </row>
    <row r="14" spans="1:4" x14ac:dyDescent="0.2">
      <c r="A14" s="153">
        <f t="shared" si="0"/>
        <v>11</v>
      </c>
      <c r="B14" s="154">
        <v>50</v>
      </c>
      <c r="C14" s="155">
        <f t="shared" si="1"/>
        <v>725</v>
      </c>
      <c r="D14" s="156">
        <f t="shared" si="2"/>
        <v>2900</v>
      </c>
    </row>
    <row r="15" spans="1:4" x14ac:dyDescent="0.2">
      <c r="A15" s="153">
        <f t="shared" si="0"/>
        <v>12</v>
      </c>
      <c r="B15" s="154">
        <f>B14</f>
        <v>50</v>
      </c>
      <c r="C15" s="155">
        <f>C14+B15</f>
        <v>775</v>
      </c>
      <c r="D15" s="156">
        <f t="shared" si="2"/>
        <v>3100</v>
      </c>
    </row>
    <row r="16" spans="1:4" x14ac:dyDescent="0.2">
      <c r="A16" s="153">
        <f t="shared" si="0"/>
        <v>13</v>
      </c>
      <c r="B16" s="154">
        <f t="shared" ref="B16:B23" si="4">B15</f>
        <v>50</v>
      </c>
      <c r="C16" s="155">
        <f t="shared" si="1"/>
        <v>825</v>
      </c>
      <c r="D16" s="156">
        <f t="shared" si="2"/>
        <v>3300</v>
      </c>
    </row>
    <row r="17" spans="1:4" x14ac:dyDescent="0.2">
      <c r="A17" s="153">
        <f t="shared" si="0"/>
        <v>14</v>
      </c>
      <c r="B17" s="154">
        <f t="shared" si="4"/>
        <v>50</v>
      </c>
      <c r="C17" s="155">
        <f t="shared" si="1"/>
        <v>875</v>
      </c>
      <c r="D17" s="156">
        <f t="shared" si="2"/>
        <v>3500</v>
      </c>
    </row>
    <row r="18" spans="1:4" x14ac:dyDescent="0.2">
      <c r="A18" s="153">
        <f t="shared" si="0"/>
        <v>15</v>
      </c>
      <c r="B18" s="154">
        <f t="shared" si="4"/>
        <v>50</v>
      </c>
      <c r="C18" s="155">
        <f t="shared" si="1"/>
        <v>925</v>
      </c>
      <c r="D18" s="156">
        <f t="shared" si="2"/>
        <v>3700</v>
      </c>
    </row>
    <row r="19" spans="1:4" x14ac:dyDescent="0.2">
      <c r="A19" s="153">
        <f t="shared" si="0"/>
        <v>16</v>
      </c>
      <c r="B19" s="154">
        <f t="shared" si="4"/>
        <v>50</v>
      </c>
      <c r="C19" s="155">
        <f t="shared" si="1"/>
        <v>975</v>
      </c>
      <c r="D19" s="156">
        <f t="shared" si="2"/>
        <v>3900</v>
      </c>
    </row>
    <row r="20" spans="1:4" x14ac:dyDescent="0.2">
      <c r="A20" s="153">
        <f t="shared" si="0"/>
        <v>17</v>
      </c>
      <c r="B20" s="154">
        <f t="shared" si="4"/>
        <v>50</v>
      </c>
      <c r="C20" s="155">
        <f t="shared" si="1"/>
        <v>1025</v>
      </c>
      <c r="D20" s="156">
        <f t="shared" si="2"/>
        <v>4100</v>
      </c>
    </row>
    <row r="21" spans="1:4" x14ac:dyDescent="0.2">
      <c r="A21" s="153">
        <f t="shared" si="0"/>
        <v>18</v>
      </c>
      <c r="B21" s="154">
        <f t="shared" si="4"/>
        <v>50</v>
      </c>
      <c r="C21" s="155">
        <f t="shared" si="1"/>
        <v>1075</v>
      </c>
      <c r="D21" s="156">
        <f t="shared" si="2"/>
        <v>4300</v>
      </c>
    </row>
    <row r="22" spans="1:4" x14ac:dyDescent="0.2">
      <c r="A22" s="153">
        <f t="shared" si="0"/>
        <v>19</v>
      </c>
      <c r="B22" s="154">
        <f t="shared" si="4"/>
        <v>50</v>
      </c>
      <c r="C22" s="155">
        <f t="shared" si="1"/>
        <v>1125</v>
      </c>
      <c r="D22" s="156">
        <f t="shared" si="2"/>
        <v>4500</v>
      </c>
    </row>
    <row r="23" spans="1:4" x14ac:dyDescent="0.2">
      <c r="A23" s="153">
        <f t="shared" si="0"/>
        <v>20</v>
      </c>
      <c r="B23" s="154">
        <f t="shared" si="4"/>
        <v>50</v>
      </c>
      <c r="C23" s="155">
        <f t="shared" si="1"/>
        <v>1175</v>
      </c>
      <c r="D23" s="156">
        <f t="shared" si="2"/>
        <v>4700</v>
      </c>
    </row>
    <row r="24" spans="1:4" x14ac:dyDescent="0.2">
      <c r="A24" s="153">
        <f t="shared" si="0"/>
        <v>21</v>
      </c>
      <c r="B24" s="154">
        <v>37.5</v>
      </c>
      <c r="C24" s="155">
        <f t="shared" si="1"/>
        <v>1212.5</v>
      </c>
      <c r="D24" s="156">
        <f t="shared" si="2"/>
        <v>4850</v>
      </c>
    </row>
    <row r="25" spans="1:4" x14ac:dyDescent="0.2">
      <c r="A25" s="153">
        <f t="shared" si="0"/>
        <v>22</v>
      </c>
      <c r="B25" s="154">
        <f>B24</f>
        <v>37.5</v>
      </c>
      <c r="C25" s="155">
        <f t="shared" si="1"/>
        <v>1250</v>
      </c>
      <c r="D25" s="156">
        <f t="shared" si="2"/>
        <v>5000</v>
      </c>
    </row>
    <row r="26" spans="1:4" x14ac:dyDescent="0.2">
      <c r="A26" s="153">
        <f t="shared" si="0"/>
        <v>23</v>
      </c>
      <c r="B26" s="154">
        <f t="shared" ref="B26:B89" si="5">B25</f>
        <v>37.5</v>
      </c>
      <c r="C26" s="155">
        <f t="shared" si="1"/>
        <v>1287.5</v>
      </c>
      <c r="D26" s="156">
        <f t="shared" si="2"/>
        <v>5150</v>
      </c>
    </row>
    <row r="27" spans="1:4" x14ac:dyDescent="0.2">
      <c r="A27" s="153">
        <f t="shared" si="0"/>
        <v>24</v>
      </c>
      <c r="B27" s="154">
        <f t="shared" si="5"/>
        <v>37.5</v>
      </c>
      <c r="C27" s="155">
        <f t="shared" si="1"/>
        <v>1325</v>
      </c>
      <c r="D27" s="156">
        <f t="shared" si="2"/>
        <v>5300</v>
      </c>
    </row>
    <row r="28" spans="1:4" x14ac:dyDescent="0.2">
      <c r="A28" s="153">
        <f t="shared" si="0"/>
        <v>25</v>
      </c>
      <c r="B28" s="154">
        <f t="shared" si="5"/>
        <v>37.5</v>
      </c>
      <c r="C28" s="155">
        <f t="shared" si="1"/>
        <v>1362.5</v>
      </c>
      <c r="D28" s="156">
        <f t="shared" si="2"/>
        <v>5450</v>
      </c>
    </row>
    <row r="29" spans="1:4" x14ac:dyDescent="0.2">
      <c r="A29" s="153">
        <f t="shared" si="0"/>
        <v>26</v>
      </c>
      <c r="B29" s="154">
        <f t="shared" si="5"/>
        <v>37.5</v>
      </c>
      <c r="C29" s="155">
        <f t="shared" si="1"/>
        <v>1400</v>
      </c>
      <c r="D29" s="156">
        <f t="shared" si="2"/>
        <v>5600</v>
      </c>
    </row>
    <row r="30" spans="1:4" x14ac:dyDescent="0.2">
      <c r="A30" s="153">
        <f t="shared" si="0"/>
        <v>27</v>
      </c>
      <c r="B30" s="154">
        <f t="shared" si="5"/>
        <v>37.5</v>
      </c>
      <c r="C30" s="155">
        <f t="shared" si="1"/>
        <v>1437.5</v>
      </c>
      <c r="D30" s="156">
        <f t="shared" si="2"/>
        <v>5750</v>
      </c>
    </row>
    <row r="31" spans="1:4" x14ac:dyDescent="0.2">
      <c r="A31" s="153">
        <f t="shared" si="0"/>
        <v>28</v>
      </c>
      <c r="B31" s="154">
        <f t="shared" si="5"/>
        <v>37.5</v>
      </c>
      <c r="C31" s="155">
        <f t="shared" si="1"/>
        <v>1475</v>
      </c>
      <c r="D31" s="156">
        <f t="shared" si="2"/>
        <v>5900</v>
      </c>
    </row>
    <row r="32" spans="1:4" x14ac:dyDescent="0.2">
      <c r="A32" s="153">
        <f t="shared" si="0"/>
        <v>29</v>
      </c>
      <c r="B32" s="154">
        <f t="shared" si="5"/>
        <v>37.5</v>
      </c>
      <c r="C32" s="155">
        <f t="shared" si="1"/>
        <v>1512.5</v>
      </c>
      <c r="D32" s="156">
        <f t="shared" si="2"/>
        <v>6050</v>
      </c>
    </row>
    <row r="33" spans="1:4" x14ac:dyDescent="0.2">
      <c r="A33" s="153">
        <f t="shared" si="0"/>
        <v>30</v>
      </c>
      <c r="B33" s="154">
        <f t="shared" si="5"/>
        <v>37.5</v>
      </c>
      <c r="C33" s="155">
        <f t="shared" si="1"/>
        <v>1550</v>
      </c>
      <c r="D33" s="156">
        <f t="shared" si="2"/>
        <v>6200</v>
      </c>
    </row>
    <row r="34" spans="1:4" x14ac:dyDescent="0.2">
      <c r="A34" s="153">
        <f t="shared" si="0"/>
        <v>31</v>
      </c>
      <c r="B34" s="154">
        <f t="shared" si="5"/>
        <v>37.5</v>
      </c>
      <c r="C34" s="155">
        <f t="shared" si="1"/>
        <v>1587.5</v>
      </c>
      <c r="D34" s="156">
        <f t="shared" si="2"/>
        <v>6350</v>
      </c>
    </row>
    <row r="35" spans="1:4" x14ac:dyDescent="0.2">
      <c r="A35" s="153">
        <f t="shared" si="0"/>
        <v>32</v>
      </c>
      <c r="B35" s="154">
        <f t="shared" si="5"/>
        <v>37.5</v>
      </c>
      <c r="C35" s="155">
        <f t="shared" si="1"/>
        <v>1625</v>
      </c>
      <c r="D35" s="156">
        <f t="shared" si="2"/>
        <v>6500</v>
      </c>
    </row>
    <row r="36" spans="1:4" x14ac:dyDescent="0.2">
      <c r="A36" s="153">
        <f t="shared" si="0"/>
        <v>33</v>
      </c>
      <c r="B36" s="154">
        <f t="shared" si="5"/>
        <v>37.5</v>
      </c>
      <c r="C36" s="155">
        <f t="shared" si="1"/>
        <v>1662.5</v>
      </c>
      <c r="D36" s="156">
        <f t="shared" si="2"/>
        <v>6650</v>
      </c>
    </row>
    <row r="37" spans="1:4" x14ac:dyDescent="0.2">
      <c r="A37" s="153">
        <f t="shared" si="0"/>
        <v>34</v>
      </c>
      <c r="B37" s="154">
        <f t="shared" si="5"/>
        <v>37.5</v>
      </c>
      <c r="C37" s="155">
        <f t="shared" si="1"/>
        <v>1700</v>
      </c>
      <c r="D37" s="156">
        <f t="shared" si="2"/>
        <v>6800</v>
      </c>
    </row>
    <row r="38" spans="1:4" x14ac:dyDescent="0.2">
      <c r="A38" s="153">
        <f t="shared" si="0"/>
        <v>35</v>
      </c>
      <c r="B38" s="154">
        <f t="shared" si="5"/>
        <v>37.5</v>
      </c>
      <c r="C38" s="155">
        <f t="shared" si="1"/>
        <v>1737.5</v>
      </c>
      <c r="D38" s="156">
        <f t="shared" si="2"/>
        <v>6950</v>
      </c>
    </row>
    <row r="39" spans="1:4" x14ac:dyDescent="0.2">
      <c r="A39" s="153">
        <f t="shared" si="0"/>
        <v>36</v>
      </c>
      <c r="B39" s="154">
        <f t="shared" si="5"/>
        <v>37.5</v>
      </c>
      <c r="C39" s="155">
        <f t="shared" si="1"/>
        <v>1775</v>
      </c>
      <c r="D39" s="156">
        <f t="shared" si="2"/>
        <v>7100</v>
      </c>
    </row>
    <row r="40" spans="1:4" x14ac:dyDescent="0.2">
      <c r="A40" s="153">
        <f t="shared" si="0"/>
        <v>37</v>
      </c>
      <c r="B40" s="154">
        <f t="shared" si="5"/>
        <v>37.5</v>
      </c>
      <c r="C40" s="155">
        <f t="shared" si="1"/>
        <v>1812.5</v>
      </c>
      <c r="D40" s="156">
        <f t="shared" si="2"/>
        <v>7250</v>
      </c>
    </row>
    <row r="41" spans="1:4" x14ac:dyDescent="0.2">
      <c r="A41" s="153">
        <f t="shared" si="0"/>
        <v>38</v>
      </c>
      <c r="B41" s="154">
        <f t="shared" si="5"/>
        <v>37.5</v>
      </c>
      <c r="C41" s="155">
        <f t="shared" si="1"/>
        <v>1850</v>
      </c>
      <c r="D41" s="156">
        <f t="shared" si="2"/>
        <v>7400</v>
      </c>
    </row>
    <row r="42" spans="1:4" x14ac:dyDescent="0.2">
      <c r="A42" s="153">
        <f t="shared" si="0"/>
        <v>39</v>
      </c>
      <c r="B42" s="154">
        <f t="shared" si="5"/>
        <v>37.5</v>
      </c>
      <c r="C42" s="155">
        <f t="shared" si="1"/>
        <v>1887.5</v>
      </c>
      <c r="D42" s="156">
        <f t="shared" si="2"/>
        <v>7550</v>
      </c>
    </row>
    <row r="43" spans="1:4" x14ac:dyDescent="0.2">
      <c r="A43" s="153">
        <f t="shared" si="0"/>
        <v>40</v>
      </c>
      <c r="B43" s="154">
        <f t="shared" si="5"/>
        <v>37.5</v>
      </c>
      <c r="C43" s="155">
        <f t="shared" si="1"/>
        <v>1925</v>
      </c>
      <c r="D43" s="156">
        <f t="shared" si="2"/>
        <v>7700</v>
      </c>
    </row>
    <row r="44" spans="1:4" x14ac:dyDescent="0.2">
      <c r="A44" s="153">
        <f t="shared" si="0"/>
        <v>41</v>
      </c>
      <c r="B44" s="154">
        <f t="shared" si="5"/>
        <v>37.5</v>
      </c>
      <c r="C44" s="155">
        <f t="shared" si="1"/>
        <v>1962.5</v>
      </c>
      <c r="D44" s="156">
        <f t="shared" si="2"/>
        <v>7850</v>
      </c>
    </row>
    <row r="45" spans="1:4" x14ac:dyDescent="0.2">
      <c r="A45" s="153">
        <f t="shared" si="0"/>
        <v>42</v>
      </c>
      <c r="B45" s="154">
        <f t="shared" si="5"/>
        <v>37.5</v>
      </c>
      <c r="C45" s="155">
        <f t="shared" si="1"/>
        <v>2000</v>
      </c>
      <c r="D45" s="156">
        <f t="shared" si="2"/>
        <v>8000</v>
      </c>
    </row>
    <row r="46" spans="1:4" x14ac:dyDescent="0.2">
      <c r="A46" s="153">
        <f t="shared" si="0"/>
        <v>43</v>
      </c>
      <c r="B46" s="154">
        <f t="shared" si="5"/>
        <v>37.5</v>
      </c>
      <c r="C46" s="155">
        <f t="shared" si="1"/>
        <v>2037.5</v>
      </c>
      <c r="D46" s="156">
        <f t="shared" si="2"/>
        <v>8150</v>
      </c>
    </row>
    <row r="47" spans="1:4" x14ac:dyDescent="0.2">
      <c r="A47" s="153">
        <f t="shared" si="0"/>
        <v>44</v>
      </c>
      <c r="B47" s="154">
        <f t="shared" si="5"/>
        <v>37.5</v>
      </c>
      <c r="C47" s="155">
        <f t="shared" si="1"/>
        <v>2075</v>
      </c>
      <c r="D47" s="156">
        <f t="shared" si="2"/>
        <v>8300</v>
      </c>
    </row>
    <row r="48" spans="1:4" x14ac:dyDescent="0.2">
      <c r="A48" s="153">
        <f t="shared" si="0"/>
        <v>45</v>
      </c>
      <c r="B48" s="154">
        <f t="shared" si="5"/>
        <v>37.5</v>
      </c>
      <c r="C48" s="155">
        <f t="shared" si="1"/>
        <v>2112.5</v>
      </c>
      <c r="D48" s="156">
        <f t="shared" si="2"/>
        <v>8450</v>
      </c>
    </row>
    <row r="49" spans="1:4" x14ac:dyDescent="0.2">
      <c r="A49" s="153">
        <f t="shared" si="0"/>
        <v>46</v>
      </c>
      <c r="B49" s="154">
        <f t="shared" si="5"/>
        <v>37.5</v>
      </c>
      <c r="C49" s="155">
        <f t="shared" si="1"/>
        <v>2150</v>
      </c>
      <c r="D49" s="156">
        <f t="shared" si="2"/>
        <v>8600</v>
      </c>
    </row>
    <row r="50" spans="1:4" x14ac:dyDescent="0.2">
      <c r="A50" s="153">
        <f t="shared" si="0"/>
        <v>47</v>
      </c>
      <c r="B50" s="154">
        <f t="shared" si="5"/>
        <v>37.5</v>
      </c>
      <c r="C50" s="155">
        <f t="shared" si="1"/>
        <v>2187.5</v>
      </c>
      <c r="D50" s="156">
        <f t="shared" si="2"/>
        <v>8750</v>
      </c>
    </row>
    <row r="51" spans="1:4" x14ac:dyDescent="0.2">
      <c r="A51" s="153">
        <f t="shared" si="0"/>
        <v>48</v>
      </c>
      <c r="B51" s="154">
        <f t="shared" si="5"/>
        <v>37.5</v>
      </c>
      <c r="C51" s="155">
        <f t="shared" si="1"/>
        <v>2225</v>
      </c>
      <c r="D51" s="156">
        <f t="shared" si="2"/>
        <v>8900</v>
      </c>
    </row>
    <row r="52" spans="1:4" x14ac:dyDescent="0.2">
      <c r="A52" s="153">
        <f t="shared" si="0"/>
        <v>49</v>
      </c>
      <c r="B52" s="154">
        <f t="shared" si="5"/>
        <v>37.5</v>
      </c>
      <c r="C52" s="155">
        <f t="shared" si="1"/>
        <v>2262.5</v>
      </c>
      <c r="D52" s="156">
        <f t="shared" si="2"/>
        <v>9050</v>
      </c>
    </row>
    <row r="53" spans="1:4" x14ac:dyDescent="0.2">
      <c r="A53" s="153">
        <f t="shared" si="0"/>
        <v>50</v>
      </c>
      <c r="B53" s="154">
        <f t="shared" si="5"/>
        <v>37.5</v>
      </c>
      <c r="C53" s="155">
        <f t="shared" si="1"/>
        <v>2300</v>
      </c>
      <c r="D53" s="156">
        <f t="shared" si="2"/>
        <v>9200</v>
      </c>
    </row>
    <row r="54" spans="1:4" x14ac:dyDescent="0.2">
      <c r="A54" s="153">
        <f t="shared" si="0"/>
        <v>51</v>
      </c>
      <c r="B54" s="154">
        <f t="shared" si="5"/>
        <v>37.5</v>
      </c>
      <c r="C54" s="155">
        <f t="shared" si="1"/>
        <v>2337.5</v>
      </c>
      <c r="D54" s="156">
        <f t="shared" si="2"/>
        <v>9350</v>
      </c>
    </row>
    <row r="55" spans="1:4" x14ac:dyDescent="0.2">
      <c r="A55" s="153">
        <f t="shared" si="0"/>
        <v>52</v>
      </c>
      <c r="B55" s="154">
        <f t="shared" si="5"/>
        <v>37.5</v>
      </c>
      <c r="C55" s="155">
        <f t="shared" si="1"/>
        <v>2375</v>
      </c>
      <c r="D55" s="156">
        <f t="shared" si="2"/>
        <v>9500</v>
      </c>
    </row>
    <row r="56" spans="1:4" x14ac:dyDescent="0.2">
      <c r="A56" s="153">
        <f t="shared" si="0"/>
        <v>53</v>
      </c>
      <c r="B56" s="154">
        <f t="shared" si="5"/>
        <v>37.5</v>
      </c>
      <c r="C56" s="155">
        <f t="shared" si="1"/>
        <v>2412.5</v>
      </c>
      <c r="D56" s="156">
        <f t="shared" si="2"/>
        <v>9650</v>
      </c>
    </row>
    <row r="57" spans="1:4" x14ac:dyDescent="0.2">
      <c r="A57" s="153">
        <f t="shared" si="0"/>
        <v>54</v>
      </c>
      <c r="B57" s="154">
        <f t="shared" si="5"/>
        <v>37.5</v>
      </c>
      <c r="C57" s="155">
        <f t="shared" si="1"/>
        <v>2450</v>
      </c>
      <c r="D57" s="156">
        <f t="shared" si="2"/>
        <v>9800</v>
      </c>
    </row>
    <row r="58" spans="1:4" x14ac:dyDescent="0.2">
      <c r="A58" s="153">
        <f t="shared" si="0"/>
        <v>55</v>
      </c>
      <c r="B58" s="154">
        <f t="shared" si="5"/>
        <v>37.5</v>
      </c>
      <c r="C58" s="155">
        <f t="shared" si="1"/>
        <v>2487.5</v>
      </c>
      <c r="D58" s="156">
        <f t="shared" si="2"/>
        <v>9950</v>
      </c>
    </row>
    <row r="59" spans="1:4" x14ac:dyDescent="0.2">
      <c r="A59" s="153">
        <f t="shared" si="0"/>
        <v>56</v>
      </c>
      <c r="B59" s="154">
        <f t="shared" si="5"/>
        <v>37.5</v>
      </c>
      <c r="C59" s="155">
        <f t="shared" si="1"/>
        <v>2525</v>
      </c>
      <c r="D59" s="156">
        <f t="shared" si="2"/>
        <v>10100</v>
      </c>
    </row>
    <row r="60" spans="1:4" x14ac:dyDescent="0.2">
      <c r="A60" s="153">
        <f t="shared" si="0"/>
        <v>57</v>
      </c>
      <c r="B60" s="154">
        <f t="shared" si="5"/>
        <v>37.5</v>
      </c>
      <c r="C60" s="155">
        <f>C59+B60</f>
        <v>2562.5</v>
      </c>
      <c r="D60" s="156">
        <f t="shared" si="2"/>
        <v>10250</v>
      </c>
    </row>
    <row r="61" spans="1:4" x14ac:dyDescent="0.2">
      <c r="A61" s="153">
        <f t="shared" si="0"/>
        <v>58</v>
      </c>
      <c r="B61" s="154">
        <f t="shared" si="5"/>
        <v>37.5</v>
      </c>
      <c r="C61" s="155">
        <f>C60+B61</f>
        <v>2600</v>
      </c>
      <c r="D61" s="156">
        <f t="shared" si="2"/>
        <v>10400</v>
      </c>
    </row>
    <row r="62" spans="1:4" x14ac:dyDescent="0.2">
      <c r="A62" s="153">
        <f t="shared" si="0"/>
        <v>59</v>
      </c>
      <c r="B62" s="154">
        <f t="shared" si="5"/>
        <v>37.5</v>
      </c>
      <c r="C62" s="155">
        <f>C61+B62</f>
        <v>2637.5</v>
      </c>
      <c r="D62" s="156">
        <f t="shared" si="2"/>
        <v>10550</v>
      </c>
    </row>
    <row r="63" spans="1:4" x14ac:dyDescent="0.2">
      <c r="A63" s="153">
        <f t="shared" si="0"/>
        <v>60</v>
      </c>
      <c r="B63" s="154">
        <f t="shared" si="5"/>
        <v>37.5</v>
      </c>
      <c r="C63" s="155">
        <f>C62+B63</f>
        <v>2675</v>
      </c>
      <c r="D63" s="156">
        <f t="shared" si="2"/>
        <v>10700</v>
      </c>
    </row>
    <row r="64" spans="1:4" x14ac:dyDescent="0.2">
      <c r="A64" s="153">
        <f t="shared" si="0"/>
        <v>61</v>
      </c>
      <c r="B64" s="154">
        <f t="shared" si="5"/>
        <v>37.5</v>
      </c>
      <c r="C64" s="155">
        <f t="shared" ref="C64:C77" si="6">C63+B64</f>
        <v>2712.5</v>
      </c>
      <c r="D64" s="156">
        <f t="shared" si="2"/>
        <v>10850</v>
      </c>
    </row>
    <row r="65" spans="1:4" x14ac:dyDescent="0.2">
      <c r="A65" s="153">
        <f t="shared" si="0"/>
        <v>62</v>
      </c>
      <c r="B65" s="154">
        <f t="shared" si="5"/>
        <v>37.5</v>
      </c>
      <c r="C65" s="155">
        <f t="shared" si="6"/>
        <v>2750</v>
      </c>
      <c r="D65" s="156">
        <f t="shared" si="2"/>
        <v>11000</v>
      </c>
    </row>
    <row r="66" spans="1:4" x14ac:dyDescent="0.2">
      <c r="A66" s="153">
        <f t="shared" si="0"/>
        <v>63</v>
      </c>
      <c r="B66" s="154">
        <f t="shared" si="5"/>
        <v>37.5</v>
      </c>
      <c r="C66" s="155">
        <f t="shared" si="6"/>
        <v>2787.5</v>
      </c>
      <c r="D66" s="156">
        <f t="shared" si="2"/>
        <v>11150</v>
      </c>
    </row>
    <row r="67" spans="1:4" x14ac:dyDescent="0.2">
      <c r="A67" s="153">
        <f t="shared" si="0"/>
        <v>64</v>
      </c>
      <c r="B67" s="154">
        <f t="shared" si="5"/>
        <v>37.5</v>
      </c>
      <c r="C67" s="155">
        <f t="shared" si="6"/>
        <v>2825</v>
      </c>
      <c r="D67" s="156">
        <f t="shared" si="2"/>
        <v>11300</v>
      </c>
    </row>
    <row r="68" spans="1:4" x14ac:dyDescent="0.2">
      <c r="A68" s="153">
        <f t="shared" si="0"/>
        <v>65</v>
      </c>
      <c r="B68" s="154">
        <f t="shared" si="5"/>
        <v>37.5</v>
      </c>
      <c r="C68" s="155">
        <f t="shared" si="6"/>
        <v>2862.5</v>
      </c>
      <c r="D68" s="156">
        <f t="shared" si="2"/>
        <v>11450</v>
      </c>
    </row>
    <row r="69" spans="1:4" x14ac:dyDescent="0.2">
      <c r="A69" s="153">
        <f t="shared" ref="A69:A132" si="7">A68+1</f>
        <v>66</v>
      </c>
      <c r="B69" s="154">
        <f t="shared" si="5"/>
        <v>37.5</v>
      </c>
      <c r="C69" s="155">
        <f t="shared" si="6"/>
        <v>2900</v>
      </c>
      <c r="D69" s="156">
        <f t="shared" ref="D69:D132" si="8">C69*4</f>
        <v>11600</v>
      </c>
    </row>
    <row r="70" spans="1:4" x14ac:dyDescent="0.2">
      <c r="A70" s="153">
        <f t="shared" si="7"/>
        <v>67</v>
      </c>
      <c r="B70" s="154">
        <f t="shared" si="5"/>
        <v>37.5</v>
      </c>
      <c r="C70" s="155">
        <f t="shared" si="6"/>
        <v>2937.5</v>
      </c>
      <c r="D70" s="156">
        <f t="shared" si="8"/>
        <v>11750</v>
      </c>
    </row>
    <row r="71" spans="1:4" x14ac:dyDescent="0.2">
      <c r="A71" s="153">
        <f t="shared" si="7"/>
        <v>68</v>
      </c>
      <c r="B71" s="154">
        <f t="shared" si="5"/>
        <v>37.5</v>
      </c>
      <c r="C71" s="155">
        <f t="shared" si="6"/>
        <v>2975</v>
      </c>
      <c r="D71" s="156">
        <f t="shared" si="8"/>
        <v>11900</v>
      </c>
    </row>
    <row r="72" spans="1:4" x14ac:dyDescent="0.2">
      <c r="A72" s="153">
        <f t="shared" si="7"/>
        <v>69</v>
      </c>
      <c r="B72" s="154">
        <f t="shared" si="5"/>
        <v>37.5</v>
      </c>
      <c r="C72" s="155">
        <f t="shared" si="6"/>
        <v>3012.5</v>
      </c>
      <c r="D72" s="156">
        <f t="shared" si="8"/>
        <v>12050</v>
      </c>
    </row>
    <row r="73" spans="1:4" x14ac:dyDescent="0.2">
      <c r="A73" s="153">
        <f t="shared" si="7"/>
        <v>70</v>
      </c>
      <c r="B73" s="154">
        <f t="shared" si="5"/>
        <v>37.5</v>
      </c>
      <c r="C73" s="155">
        <f t="shared" si="6"/>
        <v>3050</v>
      </c>
      <c r="D73" s="156">
        <f t="shared" si="8"/>
        <v>12200</v>
      </c>
    </row>
    <row r="74" spans="1:4" x14ac:dyDescent="0.2">
      <c r="A74" s="153">
        <f t="shared" si="7"/>
        <v>71</v>
      </c>
      <c r="B74" s="154">
        <f t="shared" si="5"/>
        <v>37.5</v>
      </c>
      <c r="C74" s="155">
        <f t="shared" si="6"/>
        <v>3087.5</v>
      </c>
      <c r="D74" s="156">
        <f t="shared" si="8"/>
        <v>12350</v>
      </c>
    </row>
    <row r="75" spans="1:4" x14ac:dyDescent="0.2">
      <c r="A75" s="153">
        <f t="shared" si="7"/>
        <v>72</v>
      </c>
      <c r="B75" s="154">
        <f t="shared" si="5"/>
        <v>37.5</v>
      </c>
      <c r="C75" s="155">
        <f t="shared" si="6"/>
        <v>3125</v>
      </c>
      <c r="D75" s="156">
        <f t="shared" si="8"/>
        <v>12500</v>
      </c>
    </row>
    <row r="76" spans="1:4" x14ac:dyDescent="0.2">
      <c r="A76" s="153">
        <f t="shared" si="7"/>
        <v>73</v>
      </c>
      <c r="B76" s="154">
        <f t="shared" si="5"/>
        <v>37.5</v>
      </c>
      <c r="C76" s="155">
        <f t="shared" si="6"/>
        <v>3162.5</v>
      </c>
      <c r="D76" s="156">
        <f t="shared" si="8"/>
        <v>12650</v>
      </c>
    </row>
    <row r="77" spans="1:4" x14ac:dyDescent="0.2">
      <c r="A77" s="153">
        <f t="shared" si="7"/>
        <v>74</v>
      </c>
      <c r="B77" s="154">
        <f t="shared" si="5"/>
        <v>37.5</v>
      </c>
      <c r="C77" s="155">
        <f t="shared" si="6"/>
        <v>3200</v>
      </c>
      <c r="D77" s="156">
        <f t="shared" si="8"/>
        <v>12800</v>
      </c>
    </row>
    <row r="78" spans="1:4" x14ac:dyDescent="0.2">
      <c r="A78" s="153">
        <f t="shared" si="7"/>
        <v>75</v>
      </c>
      <c r="B78" s="154">
        <f t="shared" si="5"/>
        <v>37.5</v>
      </c>
      <c r="C78" s="155">
        <f>C77+B78</f>
        <v>3237.5</v>
      </c>
      <c r="D78" s="156">
        <f t="shared" si="8"/>
        <v>12950</v>
      </c>
    </row>
    <row r="79" spans="1:4" x14ac:dyDescent="0.2">
      <c r="A79" s="153">
        <f t="shared" si="7"/>
        <v>76</v>
      </c>
      <c r="B79" s="154">
        <f t="shared" si="5"/>
        <v>37.5</v>
      </c>
      <c r="C79" s="155">
        <f t="shared" ref="C79:C142" si="9">C78+B79</f>
        <v>3275</v>
      </c>
      <c r="D79" s="156">
        <f t="shared" si="8"/>
        <v>13100</v>
      </c>
    </row>
    <row r="80" spans="1:4" x14ac:dyDescent="0.2">
      <c r="A80" s="153">
        <f t="shared" si="7"/>
        <v>77</v>
      </c>
      <c r="B80" s="154">
        <f t="shared" si="5"/>
        <v>37.5</v>
      </c>
      <c r="C80" s="155">
        <f t="shared" si="9"/>
        <v>3312.5</v>
      </c>
      <c r="D80" s="156">
        <f t="shared" si="8"/>
        <v>13250</v>
      </c>
    </row>
    <row r="81" spans="1:4" x14ac:dyDescent="0.2">
      <c r="A81" s="153">
        <f t="shared" si="7"/>
        <v>78</v>
      </c>
      <c r="B81" s="154">
        <f t="shared" si="5"/>
        <v>37.5</v>
      </c>
      <c r="C81" s="155">
        <f t="shared" si="9"/>
        <v>3350</v>
      </c>
      <c r="D81" s="156">
        <f t="shared" si="8"/>
        <v>13400</v>
      </c>
    </row>
    <row r="82" spans="1:4" x14ac:dyDescent="0.2">
      <c r="A82" s="153">
        <f t="shared" si="7"/>
        <v>79</v>
      </c>
      <c r="B82" s="154">
        <f t="shared" si="5"/>
        <v>37.5</v>
      </c>
      <c r="C82" s="155">
        <f t="shared" si="9"/>
        <v>3387.5</v>
      </c>
      <c r="D82" s="156">
        <f t="shared" si="8"/>
        <v>13550</v>
      </c>
    </row>
    <row r="83" spans="1:4" x14ac:dyDescent="0.2">
      <c r="A83" s="153">
        <f t="shared" si="7"/>
        <v>80</v>
      </c>
      <c r="B83" s="154">
        <f t="shared" si="5"/>
        <v>37.5</v>
      </c>
      <c r="C83" s="155">
        <f t="shared" si="9"/>
        <v>3425</v>
      </c>
      <c r="D83" s="156">
        <f t="shared" si="8"/>
        <v>13700</v>
      </c>
    </row>
    <row r="84" spans="1:4" x14ac:dyDescent="0.2">
      <c r="A84" s="153">
        <f t="shared" si="7"/>
        <v>81</v>
      </c>
      <c r="B84" s="154">
        <f t="shared" si="5"/>
        <v>37.5</v>
      </c>
      <c r="C84" s="155">
        <f t="shared" si="9"/>
        <v>3462.5</v>
      </c>
      <c r="D84" s="156">
        <f t="shared" si="8"/>
        <v>13850</v>
      </c>
    </row>
    <row r="85" spans="1:4" x14ac:dyDescent="0.2">
      <c r="A85" s="153">
        <f t="shared" si="7"/>
        <v>82</v>
      </c>
      <c r="B85" s="154">
        <f t="shared" si="5"/>
        <v>37.5</v>
      </c>
      <c r="C85" s="155">
        <f t="shared" si="9"/>
        <v>3500</v>
      </c>
      <c r="D85" s="156">
        <f t="shared" si="8"/>
        <v>14000</v>
      </c>
    </row>
    <row r="86" spans="1:4" x14ac:dyDescent="0.2">
      <c r="A86" s="153">
        <f t="shared" si="7"/>
        <v>83</v>
      </c>
      <c r="B86" s="154">
        <f t="shared" si="5"/>
        <v>37.5</v>
      </c>
      <c r="C86" s="155">
        <f t="shared" si="9"/>
        <v>3537.5</v>
      </c>
      <c r="D86" s="156">
        <f t="shared" si="8"/>
        <v>14150</v>
      </c>
    </row>
    <row r="87" spans="1:4" x14ac:dyDescent="0.2">
      <c r="A87" s="153">
        <f t="shared" si="7"/>
        <v>84</v>
      </c>
      <c r="B87" s="154">
        <f t="shared" si="5"/>
        <v>37.5</v>
      </c>
      <c r="C87" s="155">
        <f t="shared" si="9"/>
        <v>3575</v>
      </c>
      <c r="D87" s="156">
        <f t="shared" si="8"/>
        <v>14300</v>
      </c>
    </row>
    <row r="88" spans="1:4" x14ac:dyDescent="0.2">
      <c r="A88" s="153">
        <f t="shared" si="7"/>
        <v>85</v>
      </c>
      <c r="B88" s="154">
        <f t="shared" si="5"/>
        <v>37.5</v>
      </c>
      <c r="C88" s="155">
        <f t="shared" si="9"/>
        <v>3612.5</v>
      </c>
      <c r="D88" s="156">
        <f t="shared" si="8"/>
        <v>14450</v>
      </c>
    </row>
    <row r="89" spans="1:4" x14ac:dyDescent="0.2">
      <c r="A89" s="153">
        <f t="shared" si="7"/>
        <v>86</v>
      </c>
      <c r="B89" s="154">
        <f t="shared" si="5"/>
        <v>37.5</v>
      </c>
      <c r="C89" s="155">
        <f t="shared" si="9"/>
        <v>3650</v>
      </c>
      <c r="D89" s="156">
        <f t="shared" si="8"/>
        <v>14600</v>
      </c>
    </row>
    <row r="90" spans="1:4" x14ac:dyDescent="0.2">
      <c r="A90" s="153">
        <f t="shared" si="7"/>
        <v>87</v>
      </c>
      <c r="B90" s="154">
        <f t="shared" ref="B90:B103" si="10">B89</f>
        <v>37.5</v>
      </c>
      <c r="C90" s="155">
        <f t="shared" si="9"/>
        <v>3687.5</v>
      </c>
      <c r="D90" s="156">
        <f t="shared" si="8"/>
        <v>14750</v>
      </c>
    </row>
    <row r="91" spans="1:4" x14ac:dyDescent="0.2">
      <c r="A91" s="153">
        <f t="shared" si="7"/>
        <v>88</v>
      </c>
      <c r="B91" s="154">
        <f t="shared" si="10"/>
        <v>37.5</v>
      </c>
      <c r="C91" s="155">
        <f t="shared" si="9"/>
        <v>3725</v>
      </c>
      <c r="D91" s="156">
        <f t="shared" si="8"/>
        <v>14900</v>
      </c>
    </row>
    <row r="92" spans="1:4" x14ac:dyDescent="0.2">
      <c r="A92" s="153">
        <f t="shared" si="7"/>
        <v>89</v>
      </c>
      <c r="B92" s="154">
        <f t="shared" si="10"/>
        <v>37.5</v>
      </c>
      <c r="C92" s="155">
        <f t="shared" si="9"/>
        <v>3762.5</v>
      </c>
      <c r="D92" s="156">
        <f t="shared" si="8"/>
        <v>15050</v>
      </c>
    </row>
    <row r="93" spans="1:4" x14ac:dyDescent="0.2">
      <c r="A93" s="153">
        <f t="shared" si="7"/>
        <v>90</v>
      </c>
      <c r="B93" s="154">
        <f t="shared" si="10"/>
        <v>37.5</v>
      </c>
      <c r="C93" s="155">
        <f t="shared" si="9"/>
        <v>3800</v>
      </c>
      <c r="D93" s="156">
        <f t="shared" si="8"/>
        <v>15200</v>
      </c>
    </row>
    <row r="94" spans="1:4" x14ac:dyDescent="0.2">
      <c r="A94" s="153">
        <f t="shared" si="7"/>
        <v>91</v>
      </c>
      <c r="B94" s="154">
        <f t="shared" si="10"/>
        <v>37.5</v>
      </c>
      <c r="C94" s="155">
        <f t="shared" si="9"/>
        <v>3837.5</v>
      </c>
      <c r="D94" s="156">
        <f t="shared" si="8"/>
        <v>15350</v>
      </c>
    </row>
    <row r="95" spans="1:4" x14ac:dyDescent="0.2">
      <c r="A95" s="153">
        <f t="shared" si="7"/>
        <v>92</v>
      </c>
      <c r="B95" s="154">
        <f t="shared" si="10"/>
        <v>37.5</v>
      </c>
      <c r="C95" s="155">
        <f t="shared" si="9"/>
        <v>3875</v>
      </c>
      <c r="D95" s="156">
        <f t="shared" si="8"/>
        <v>15500</v>
      </c>
    </row>
    <row r="96" spans="1:4" x14ac:dyDescent="0.2">
      <c r="A96" s="153">
        <f t="shared" si="7"/>
        <v>93</v>
      </c>
      <c r="B96" s="154">
        <f t="shared" si="10"/>
        <v>37.5</v>
      </c>
      <c r="C96" s="155">
        <f t="shared" si="9"/>
        <v>3912.5</v>
      </c>
      <c r="D96" s="156">
        <f t="shared" si="8"/>
        <v>15650</v>
      </c>
    </row>
    <row r="97" spans="1:4" x14ac:dyDescent="0.2">
      <c r="A97" s="153">
        <f t="shared" si="7"/>
        <v>94</v>
      </c>
      <c r="B97" s="154">
        <f t="shared" si="10"/>
        <v>37.5</v>
      </c>
      <c r="C97" s="155">
        <f t="shared" si="9"/>
        <v>3950</v>
      </c>
      <c r="D97" s="156">
        <f t="shared" si="8"/>
        <v>15800</v>
      </c>
    </row>
    <row r="98" spans="1:4" x14ac:dyDescent="0.2">
      <c r="A98" s="153">
        <f t="shared" si="7"/>
        <v>95</v>
      </c>
      <c r="B98" s="154">
        <f t="shared" si="10"/>
        <v>37.5</v>
      </c>
      <c r="C98" s="155">
        <f t="shared" si="9"/>
        <v>3987.5</v>
      </c>
      <c r="D98" s="156">
        <f t="shared" si="8"/>
        <v>15950</v>
      </c>
    </row>
    <row r="99" spans="1:4" x14ac:dyDescent="0.2">
      <c r="A99" s="153">
        <f t="shared" si="7"/>
        <v>96</v>
      </c>
      <c r="B99" s="154">
        <f t="shared" si="10"/>
        <v>37.5</v>
      </c>
      <c r="C99" s="155">
        <f t="shared" si="9"/>
        <v>4025</v>
      </c>
      <c r="D99" s="156">
        <f t="shared" si="8"/>
        <v>16100</v>
      </c>
    </row>
    <row r="100" spans="1:4" x14ac:dyDescent="0.2">
      <c r="A100" s="153">
        <f t="shared" si="7"/>
        <v>97</v>
      </c>
      <c r="B100" s="154">
        <f t="shared" si="10"/>
        <v>37.5</v>
      </c>
      <c r="C100" s="155">
        <f t="shared" si="9"/>
        <v>4062.5</v>
      </c>
      <c r="D100" s="156">
        <f t="shared" si="8"/>
        <v>16250</v>
      </c>
    </row>
    <row r="101" spans="1:4" x14ac:dyDescent="0.2">
      <c r="A101" s="153">
        <f t="shared" si="7"/>
        <v>98</v>
      </c>
      <c r="B101" s="154">
        <f t="shared" si="10"/>
        <v>37.5</v>
      </c>
      <c r="C101" s="155">
        <f t="shared" si="9"/>
        <v>4100</v>
      </c>
      <c r="D101" s="156">
        <f t="shared" si="8"/>
        <v>16400</v>
      </c>
    </row>
    <row r="102" spans="1:4" x14ac:dyDescent="0.2">
      <c r="A102" s="153">
        <f t="shared" si="7"/>
        <v>99</v>
      </c>
      <c r="B102" s="154">
        <f t="shared" si="10"/>
        <v>37.5</v>
      </c>
      <c r="C102" s="155">
        <f t="shared" si="9"/>
        <v>4137.5</v>
      </c>
      <c r="D102" s="156">
        <f t="shared" si="8"/>
        <v>16550</v>
      </c>
    </row>
    <row r="103" spans="1:4" x14ac:dyDescent="0.2">
      <c r="A103" s="153">
        <f t="shared" si="7"/>
        <v>100</v>
      </c>
      <c r="B103" s="154">
        <f t="shared" si="10"/>
        <v>37.5</v>
      </c>
      <c r="C103" s="155">
        <f t="shared" si="9"/>
        <v>4175</v>
      </c>
      <c r="D103" s="156">
        <f t="shared" si="8"/>
        <v>16700</v>
      </c>
    </row>
    <row r="104" spans="1:4" x14ac:dyDescent="0.2">
      <c r="A104" s="153">
        <f t="shared" si="7"/>
        <v>101</v>
      </c>
      <c r="B104" s="154">
        <v>0</v>
      </c>
      <c r="C104" s="155">
        <f t="shared" si="9"/>
        <v>4175</v>
      </c>
      <c r="D104" s="156">
        <f t="shared" si="8"/>
        <v>16700</v>
      </c>
    </row>
    <row r="105" spans="1:4" x14ac:dyDescent="0.2">
      <c r="A105" s="153">
        <f t="shared" si="7"/>
        <v>102</v>
      </c>
      <c r="B105" s="154">
        <f t="shared" ref="B105:B168" si="11">B104</f>
        <v>0</v>
      </c>
      <c r="C105" s="155">
        <f t="shared" si="9"/>
        <v>4175</v>
      </c>
      <c r="D105" s="156">
        <f t="shared" si="8"/>
        <v>16700</v>
      </c>
    </row>
    <row r="106" spans="1:4" x14ac:dyDescent="0.2">
      <c r="A106" s="153">
        <f t="shared" si="7"/>
        <v>103</v>
      </c>
      <c r="B106" s="154">
        <f t="shared" si="11"/>
        <v>0</v>
      </c>
      <c r="C106" s="155">
        <f t="shared" si="9"/>
        <v>4175</v>
      </c>
      <c r="D106" s="156">
        <f t="shared" si="8"/>
        <v>16700</v>
      </c>
    </row>
    <row r="107" spans="1:4" x14ac:dyDescent="0.2">
      <c r="A107" s="153">
        <f t="shared" si="7"/>
        <v>104</v>
      </c>
      <c r="B107" s="154">
        <f t="shared" si="11"/>
        <v>0</v>
      </c>
      <c r="C107" s="155">
        <f t="shared" si="9"/>
        <v>4175</v>
      </c>
      <c r="D107" s="156">
        <f t="shared" si="8"/>
        <v>16700</v>
      </c>
    </row>
    <row r="108" spans="1:4" x14ac:dyDescent="0.2">
      <c r="A108" s="153">
        <f t="shared" si="7"/>
        <v>105</v>
      </c>
      <c r="B108" s="154">
        <f t="shared" si="11"/>
        <v>0</v>
      </c>
      <c r="C108" s="155">
        <f t="shared" si="9"/>
        <v>4175</v>
      </c>
      <c r="D108" s="156">
        <f t="shared" si="8"/>
        <v>16700</v>
      </c>
    </row>
    <row r="109" spans="1:4" x14ac:dyDescent="0.2">
      <c r="A109" s="153">
        <f t="shared" si="7"/>
        <v>106</v>
      </c>
      <c r="B109" s="154">
        <f t="shared" si="11"/>
        <v>0</v>
      </c>
      <c r="C109" s="155">
        <f t="shared" si="9"/>
        <v>4175</v>
      </c>
      <c r="D109" s="156">
        <f t="shared" si="8"/>
        <v>16700</v>
      </c>
    </row>
    <row r="110" spans="1:4" x14ac:dyDescent="0.2">
      <c r="A110" s="153">
        <f t="shared" si="7"/>
        <v>107</v>
      </c>
      <c r="B110" s="154">
        <f t="shared" si="11"/>
        <v>0</v>
      </c>
      <c r="C110" s="155">
        <f t="shared" si="9"/>
        <v>4175</v>
      </c>
      <c r="D110" s="156">
        <f t="shared" si="8"/>
        <v>16700</v>
      </c>
    </row>
    <row r="111" spans="1:4" x14ac:dyDescent="0.2">
      <c r="A111" s="153">
        <f t="shared" si="7"/>
        <v>108</v>
      </c>
      <c r="B111" s="154">
        <f t="shared" si="11"/>
        <v>0</v>
      </c>
      <c r="C111" s="155">
        <f t="shared" si="9"/>
        <v>4175</v>
      </c>
      <c r="D111" s="156">
        <f t="shared" si="8"/>
        <v>16700</v>
      </c>
    </row>
    <row r="112" spans="1:4" x14ac:dyDescent="0.2">
      <c r="A112" s="153">
        <f t="shared" si="7"/>
        <v>109</v>
      </c>
      <c r="B112" s="154">
        <f t="shared" si="11"/>
        <v>0</v>
      </c>
      <c r="C112" s="155">
        <f t="shared" si="9"/>
        <v>4175</v>
      </c>
      <c r="D112" s="156">
        <f t="shared" si="8"/>
        <v>16700</v>
      </c>
    </row>
    <row r="113" spans="1:4" x14ac:dyDescent="0.2">
      <c r="A113" s="153">
        <f t="shared" si="7"/>
        <v>110</v>
      </c>
      <c r="B113" s="154">
        <f t="shared" si="11"/>
        <v>0</v>
      </c>
      <c r="C113" s="155">
        <f t="shared" si="9"/>
        <v>4175</v>
      </c>
      <c r="D113" s="156">
        <f t="shared" si="8"/>
        <v>16700</v>
      </c>
    </row>
    <row r="114" spans="1:4" x14ac:dyDescent="0.2">
      <c r="A114" s="153">
        <f t="shared" si="7"/>
        <v>111</v>
      </c>
      <c r="B114" s="154">
        <f t="shared" si="11"/>
        <v>0</v>
      </c>
      <c r="C114" s="155">
        <f t="shared" si="9"/>
        <v>4175</v>
      </c>
      <c r="D114" s="156">
        <f t="shared" si="8"/>
        <v>16700</v>
      </c>
    </row>
    <row r="115" spans="1:4" x14ac:dyDescent="0.2">
      <c r="A115" s="153">
        <f t="shared" si="7"/>
        <v>112</v>
      </c>
      <c r="B115" s="154">
        <f t="shared" si="11"/>
        <v>0</v>
      </c>
      <c r="C115" s="155">
        <f t="shared" si="9"/>
        <v>4175</v>
      </c>
      <c r="D115" s="156">
        <f t="shared" si="8"/>
        <v>16700</v>
      </c>
    </row>
    <row r="116" spans="1:4" x14ac:dyDescent="0.2">
      <c r="A116" s="153">
        <f t="shared" si="7"/>
        <v>113</v>
      </c>
      <c r="B116" s="154">
        <f t="shared" si="11"/>
        <v>0</v>
      </c>
      <c r="C116" s="155">
        <f t="shared" si="9"/>
        <v>4175</v>
      </c>
      <c r="D116" s="156">
        <f t="shared" si="8"/>
        <v>16700</v>
      </c>
    </row>
    <row r="117" spans="1:4" x14ac:dyDescent="0.2">
      <c r="A117" s="153">
        <f t="shared" si="7"/>
        <v>114</v>
      </c>
      <c r="B117" s="154">
        <f t="shared" si="11"/>
        <v>0</v>
      </c>
      <c r="C117" s="155">
        <f t="shared" si="9"/>
        <v>4175</v>
      </c>
      <c r="D117" s="156">
        <f t="shared" si="8"/>
        <v>16700</v>
      </c>
    </row>
    <row r="118" spans="1:4" x14ac:dyDescent="0.2">
      <c r="A118" s="153">
        <f t="shared" si="7"/>
        <v>115</v>
      </c>
      <c r="B118" s="154">
        <f t="shared" si="11"/>
        <v>0</v>
      </c>
      <c r="C118" s="155">
        <f t="shared" si="9"/>
        <v>4175</v>
      </c>
      <c r="D118" s="156">
        <f t="shared" si="8"/>
        <v>16700</v>
      </c>
    </row>
    <row r="119" spans="1:4" x14ac:dyDescent="0.2">
      <c r="A119" s="153">
        <f t="shared" si="7"/>
        <v>116</v>
      </c>
      <c r="B119" s="154">
        <f t="shared" si="11"/>
        <v>0</v>
      </c>
      <c r="C119" s="155">
        <f t="shared" si="9"/>
        <v>4175</v>
      </c>
      <c r="D119" s="156">
        <f t="shared" si="8"/>
        <v>16700</v>
      </c>
    </row>
    <row r="120" spans="1:4" x14ac:dyDescent="0.2">
      <c r="A120" s="153">
        <f t="shared" si="7"/>
        <v>117</v>
      </c>
      <c r="B120" s="154">
        <f t="shared" si="11"/>
        <v>0</v>
      </c>
      <c r="C120" s="155">
        <f t="shared" si="9"/>
        <v>4175</v>
      </c>
      <c r="D120" s="156">
        <f t="shared" si="8"/>
        <v>16700</v>
      </c>
    </row>
    <row r="121" spans="1:4" x14ac:dyDescent="0.2">
      <c r="A121" s="153">
        <f t="shared" si="7"/>
        <v>118</v>
      </c>
      <c r="B121" s="154">
        <f t="shared" si="11"/>
        <v>0</v>
      </c>
      <c r="C121" s="155">
        <f t="shared" si="9"/>
        <v>4175</v>
      </c>
      <c r="D121" s="156">
        <f t="shared" si="8"/>
        <v>16700</v>
      </c>
    </row>
    <row r="122" spans="1:4" x14ac:dyDescent="0.2">
      <c r="A122" s="153">
        <f t="shared" si="7"/>
        <v>119</v>
      </c>
      <c r="B122" s="154">
        <f t="shared" si="11"/>
        <v>0</v>
      </c>
      <c r="C122" s="155">
        <f t="shared" si="9"/>
        <v>4175</v>
      </c>
      <c r="D122" s="156">
        <f t="shared" si="8"/>
        <v>16700</v>
      </c>
    </row>
    <row r="123" spans="1:4" x14ac:dyDescent="0.2">
      <c r="A123" s="153">
        <f t="shared" si="7"/>
        <v>120</v>
      </c>
      <c r="B123" s="154">
        <f t="shared" si="11"/>
        <v>0</v>
      </c>
      <c r="C123" s="155">
        <f t="shared" si="9"/>
        <v>4175</v>
      </c>
      <c r="D123" s="156">
        <f t="shared" si="8"/>
        <v>16700</v>
      </c>
    </row>
    <row r="124" spans="1:4" x14ac:dyDescent="0.2">
      <c r="A124" s="153">
        <f t="shared" si="7"/>
        <v>121</v>
      </c>
      <c r="B124" s="154">
        <f t="shared" si="11"/>
        <v>0</v>
      </c>
      <c r="C124" s="155">
        <f t="shared" si="9"/>
        <v>4175</v>
      </c>
      <c r="D124" s="156">
        <f t="shared" si="8"/>
        <v>16700</v>
      </c>
    </row>
    <row r="125" spans="1:4" x14ac:dyDescent="0.2">
      <c r="A125" s="153">
        <f t="shared" si="7"/>
        <v>122</v>
      </c>
      <c r="B125" s="154">
        <f t="shared" si="11"/>
        <v>0</v>
      </c>
      <c r="C125" s="155">
        <f t="shared" si="9"/>
        <v>4175</v>
      </c>
      <c r="D125" s="156">
        <f t="shared" si="8"/>
        <v>16700</v>
      </c>
    </row>
    <row r="126" spans="1:4" x14ac:dyDescent="0.2">
      <c r="A126" s="153">
        <f t="shared" si="7"/>
        <v>123</v>
      </c>
      <c r="B126" s="154">
        <f t="shared" si="11"/>
        <v>0</v>
      </c>
      <c r="C126" s="155">
        <f t="shared" si="9"/>
        <v>4175</v>
      </c>
      <c r="D126" s="156">
        <f t="shared" si="8"/>
        <v>16700</v>
      </c>
    </row>
    <row r="127" spans="1:4" x14ac:dyDescent="0.2">
      <c r="A127" s="153">
        <f t="shared" si="7"/>
        <v>124</v>
      </c>
      <c r="B127" s="154">
        <f t="shared" si="11"/>
        <v>0</v>
      </c>
      <c r="C127" s="155">
        <f t="shared" si="9"/>
        <v>4175</v>
      </c>
      <c r="D127" s="156">
        <f t="shared" si="8"/>
        <v>16700</v>
      </c>
    </row>
    <row r="128" spans="1:4" x14ac:dyDescent="0.2">
      <c r="A128" s="153">
        <f t="shared" si="7"/>
        <v>125</v>
      </c>
      <c r="B128" s="154">
        <f t="shared" si="11"/>
        <v>0</v>
      </c>
      <c r="C128" s="155">
        <f t="shared" si="9"/>
        <v>4175</v>
      </c>
      <c r="D128" s="156">
        <f t="shared" si="8"/>
        <v>16700</v>
      </c>
    </row>
    <row r="129" spans="1:4" x14ac:dyDescent="0.2">
      <c r="A129" s="153">
        <f t="shared" si="7"/>
        <v>126</v>
      </c>
      <c r="B129" s="154">
        <f t="shared" si="11"/>
        <v>0</v>
      </c>
      <c r="C129" s="155">
        <f t="shared" si="9"/>
        <v>4175</v>
      </c>
      <c r="D129" s="156">
        <f t="shared" si="8"/>
        <v>16700</v>
      </c>
    </row>
    <row r="130" spans="1:4" x14ac:dyDescent="0.2">
      <c r="A130" s="153">
        <f t="shared" si="7"/>
        <v>127</v>
      </c>
      <c r="B130" s="154">
        <f t="shared" si="11"/>
        <v>0</v>
      </c>
      <c r="C130" s="155">
        <f t="shared" si="9"/>
        <v>4175</v>
      </c>
      <c r="D130" s="156">
        <f t="shared" si="8"/>
        <v>16700</v>
      </c>
    </row>
    <row r="131" spans="1:4" x14ac:dyDescent="0.2">
      <c r="A131" s="153">
        <f t="shared" si="7"/>
        <v>128</v>
      </c>
      <c r="B131" s="154">
        <f t="shared" si="11"/>
        <v>0</v>
      </c>
      <c r="C131" s="155">
        <f t="shared" si="9"/>
        <v>4175</v>
      </c>
      <c r="D131" s="156">
        <f t="shared" si="8"/>
        <v>16700</v>
      </c>
    </row>
    <row r="132" spans="1:4" x14ac:dyDescent="0.2">
      <c r="A132" s="153">
        <f t="shared" si="7"/>
        <v>129</v>
      </c>
      <c r="B132" s="154">
        <f t="shared" si="11"/>
        <v>0</v>
      </c>
      <c r="C132" s="155">
        <f t="shared" si="9"/>
        <v>4175</v>
      </c>
      <c r="D132" s="156">
        <f t="shared" si="8"/>
        <v>16700</v>
      </c>
    </row>
    <row r="133" spans="1:4" x14ac:dyDescent="0.2">
      <c r="A133" s="153">
        <f t="shared" ref="A133:A196" si="12">A132+1</f>
        <v>130</v>
      </c>
      <c r="B133" s="154">
        <f t="shared" si="11"/>
        <v>0</v>
      </c>
      <c r="C133" s="155">
        <f t="shared" si="9"/>
        <v>4175</v>
      </c>
      <c r="D133" s="156">
        <f t="shared" ref="D133:D196" si="13">C133*4</f>
        <v>16700</v>
      </c>
    </row>
    <row r="134" spans="1:4" x14ac:dyDescent="0.2">
      <c r="A134" s="153">
        <f t="shared" si="12"/>
        <v>131</v>
      </c>
      <c r="B134" s="154">
        <f t="shared" si="11"/>
        <v>0</v>
      </c>
      <c r="C134" s="155">
        <f t="shared" si="9"/>
        <v>4175</v>
      </c>
      <c r="D134" s="156">
        <f t="shared" si="13"/>
        <v>16700</v>
      </c>
    </row>
    <row r="135" spans="1:4" x14ac:dyDescent="0.2">
      <c r="A135" s="153">
        <f t="shared" si="12"/>
        <v>132</v>
      </c>
      <c r="B135" s="154">
        <f t="shared" si="11"/>
        <v>0</v>
      </c>
      <c r="C135" s="155">
        <f t="shared" si="9"/>
        <v>4175</v>
      </c>
      <c r="D135" s="156">
        <f t="shared" si="13"/>
        <v>16700</v>
      </c>
    </row>
    <row r="136" spans="1:4" x14ac:dyDescent="0.2">
      <c r="A136" s="153">
        <f t="shared" si="12"/>
        <v>133</v>
      </c>
      <c r="B136" s="154">
        <f t="shared" si="11"/>
        <v>0</v>
      </c>
      <c r="C136" s="155">
        <f t="shared" si="9"/>
        <v>4175</v>
      </c>
      <c r="D136" s="156">
        <f t="shared" si="13"/>
        <v>16700</v>
      </c>
    </row>
    <row r="137" spans="1:4" x14ac:dyDescent="0.2">
      <c r="A137" s="153">
        <f t="shared" si="12"/>
        <v>134</v>
      </c>
      <c r="B137" s="154">
        <f t="shared" si="11"/>
        <v>0</v>
      </c>
      <c r="C137" s="155">
        <f t="shared" si="9"/>
        <v>4175</v>
      </c>
      <c r="D137" s="156">
        <f t="shared" si="13"/>
        <v>16700</v>
      </c>
    </row>
    <row r="138" spans="1:4" x14ac:dyDescent="0.2">
      <c r="A138" s="153">
        <f t="shared" si="12"/>
        <v>135</v>
      </c>
      <c r="B138" s="154">
        <f t="shared" si="11"/>
        <v>0</v>
      </c>
      <c r="C138" s="155">
        <f t="shared" si="9"/>
        <v>4175</v>
      </c>
      <c r="D138" s="156">
        <f t="shared" si="13"/>
        <v>16700</v>
      </c>
    </row>
    <row r="139" spans="1:4" x14ac:dyDescent="0.2">
      <c r="A139" s="153">
        <f t="shared" si="12"/>
        <v>136</v>
      </c>
      <c r="B139" s="154">
        <f t="shared" si="11"/>
        <v>0</v>
      </c>
      <c r="C139" s="155">
        <f t="shared" si="9"/>
        <v>4175</v>
      </c>
      <c r="D139" s="156">
        <f t="shared" si="13"/>
        <v>16700</v>
      </c>
    </row>
    <row r="140" spans="1:4" x14ac:dyDescent="0.2">
      <c r="A140" s="153">
        <f t="shared" si="12"/>
        <v>137</v>
      </c>
      <c r="B140" s="154">
        <f t="shared" si="11"/>
        <v>0</v>
      </c>
      <c r="C140" s="155">
        <f t="shared" si="9"/>
        <v>4175</v>
      </c>
      <c r="D140" s="156">
        <f t="shared" si="13"/>
        <v>16700</v>
      </c>
    </row>
    <row r="141" spans="1:4" x14ac:dyDescent="0.2">
      <c r="A141" s="153">
        <f t="shared" si="12"/>
        <v>138</v>
      </c>
      <c r="B141" s="154">
        <f t="shared" si="11"/>
        <v>0</v>
      </c>
      <c r="C141" s="155">
        <f t="shared" si="9"/>
        <v>4175</v>
      </c>
      <c r="D141" s="156">
        <f t="shared" si="13"/>
        <v>16700</v>
      </c>
    </row>
    <row r="142" spans="1:4" x14ac:dyDescent="0.2">
      <c r="A142" s="153">
        <f t="shared" si="12"/>
        <v>139</v>
      </c>
      <c r="B142" s="154">
        <f t="shared" si="11"/>
        <v>0</v>
      </c>
      <c r="C142" s="155">
        <f t="shared" si="9"/>
        <v>4175</v>
      </c>
      <c r="D142" s="156">
        <f t="shared" si="13"/>
        <v>16700</v>
      </c>
    </row>
    <row r="143" spans="1:4" x14ac:dyDescent="0.2">
      <c r="A143" s="153">
        <f t="shared" si="12"/>
        <v>140</v>
      </c>
      <c r="B143" s="154">
        <f t="shared" si="11"/>
        <v>0</v>
      </c>
      <c r="C143" s="155">
        <f t="shared" ref="C143:C206" si="14">C142+B143</f>
        <v>4175</v>
      </c>
      <c r="D143" s="156">
        <f t="shared" si="13"/>
        <v>16700</v>
      </c>
    </row>
    <row r="144" spans="1:4" x14ac:dyDescent="0.2">
      <c r="A144" s="153">
        <f t="shared" si="12"/>
        <v>141</v>
      </c>
      <c r="B144" s="154">
        <f t="shared" si="11"/>
        <v>0</v>
      </c>
      <c r="C144" s="155">
        <f t="shared" si="14"/>
        <v>4175</v>
      </c>
      <c r="D144" s="156">
        <f t="shared" si="13"/>
        <v>16700</v>
      </c>
    </row>
    <row r="145" spans="1:4" x14ac:dyDescent="0.2">
      <c r="A145" s="153">
        <f t="shared" si="12"/>
        <v>142</v>
      </c>
      <c r="B145" s="154">
        <f t="shared" si="11"/>
        <v>0</v>
      </c>
      <c r="C145" s="155">
        <f t="shared" si="14"/>
        <v>4175</v>
      </c>
      <c r="D145" s="156">
        <f t="shared" si="13"/>
        <v>16700</v>
      </c>
    </row>
    <row r="146" spans="1:4" x14ac:dyDescent="0.2">
      <c r="A146" s="153">
        <f t="shared" si="12"/>
        <v>143</v>
      </c>
      <c r="B146" s="154">
        <f t="shared" si="11"/>
        <v>0</v>
      </c>
      <c r="C146" s="155">
        <f t="shared" si="14"/>
        <v>4175</v>
      </c>
      <c r="D146" s="156">
        <f t="shared" si="13"/>
        <v>16700</v>
      </c>
    </row>
    <row r="147" spans="1:4" x14ac:dyDescent="0.2">
      <c r="A147" s="153">
        <f t="shared" si="12"/>
        <v>144</v>
      </c>
      <c r="B147" s="154">
        <f t="shared" si="11"/>
        <v>0</v>
      </c>
      <c r="C147" s="155">
        <f t="shared" si="14"/>
        <v>4175</v>
      </c>
      <c r="D147" s="156">
        <f t="shared" si="13"/>
        <v>16700</v>
      </c>
    </row>
    <row r="148" spans="1:4" x14ac:dyDescent="0.2">
      <c r="A148" s="153">
        <f t="shared" si="12"/>
        <v>145</v>
      </c>
      <c r="B148" s="154">
        <f t="shared" si="11"/>
        <v>0</v>
      </c>
      <c r="C148" s="155">
        <f t="shared" si="14"/>
        <v>4175</v>
      </c>
      <c r="D148" s="156">
        <f t="shared" si="13"/>
        <v>16700</v>
      </c>
    </row>
    <row r="149" spans="1:4" x14ac:dyDescent="0.2">
      <c r="A149" s="153">
        <f t="shared" si="12"/>
        <v>146</v>
      </c>
      <c r="B149" s="154">
        <f t="shared" si="11"/>
        <v>0</v>
      </c>
      <c r="C149" s="155">
        <f t="shared" si="14"/>
        <v>4175</v>
      </c>
      <c r="D149" s="156">
        <f t="shared" si="13"/>
        <v>16700</v>
      </c>
    </row>
    <row r="150" spans="1:4" x14ac:dyDescent="0.2">
      <c r="A150" s="153">
        <f t="shared" si="12"/>
        <v>147</v>
      </c>
      <c r="B150" s="154">
        <f t="shared" si="11"/>
        <v>0</v>
      </c>
      <c r="C150" s="155">
        <f t="shared" si="14"/>
        <v>4175</v>
      </c>
      <c r="D150" s="156">
        <f t="shared" si="13"/>
        <v>16700</v>
      </c>
    </row>
    <row r="151" spans="1:4" x14ac:dyDescent="0.2">
      <c r="A151" s="153">
        <f t="shared" si="12"/>
        <v>148</v>
      </c>
      <c r="B151" s="154">
        <f t="shared" si="11"/>
        <v>0</v>
      </c>
      <c r="C151" s="155">
        <f t="shared" si="14"/>
        <v>4175</v>
      </c>
      <c r="D151" s="156">
        <f t="shared" si="13"/>
        <v>16700</v>
      </c>
    </row>
    <row r="152" spans="1:4" x14ac:dyDescent="0.2">
      <c r="A152" s="153">
        <f t="shared" si="12"/>
        <v>149</v>
      </c>
      <c r="B152" s="154">
        <f t="shared" si="11"/>
        <v>0</v>
      </c>
      <c r="C152" s="155">
        <f t="shared" si="14"/>
        <v>4175</v>
      </c>
      <c r="D152" s="156">
        <f t="shared" si="13"/>
        <v>16700</v>
      </c>
    </row>
    <row r="153" spans="1:4" x14ac:dyDescent="0.2">
      <c r="A153" s="153">
        <f t="shared" si="12"/>
        <v>150</v>
      </c>
      <c r="B153" s="154">
        <f t="shared" si="11"/>
        <v>0</v>
      </c>
      <c r="C153" s="155">
        <f t="shared" si="14"/>
        <v>4175</v>
      </c>
      <c r="D153" s="156">
        <f t="shared" si="13"/>
        <v>16700</v>
      </c>
    </row>
    <row r="154" spans="1:4" x14ac:dyDescent="0.2">
      <c r="A154" s="153">
        <f t="shared" si="12"/>
        <v>151</v>
      </c>
      <c r="B154" s="154">
        <f t="shared" si="11"/>
        <v>0</v>
      </c>
      <c r="C154" s="155">
        <f t="shared" si="14"/>
        <v>4175</v>
      </c>
      <c r="D154" s="156">
        <f t="shared" si="13"/>
        <v>16700</v>
      </c>
    </row>
    <row r="155" spans="1:4" x14ac:dyDescent="0.2">
      <c r="A155" s="153">
        <f t="shared" si="12"/>
        <v>152</v>
      </c>
      <c r="B155" s="154">
        <f t="shared" si="11"/>
        <v>0</v>
      </c>
      <c r="C155" s="155">
        <f t="shared" si="14"/>
        <v>4175</v>
      </c>
      <c r="D155" s="156">
        <f t="shared" si="13"/>
        <v>16700</v>
      </c>
    </row>
    <row r="156" spans="1:4" x14ac:dyDescent="0.2">
      <c r="A156" s="153">
        <f t="shared" si="12"/>
        <v>153</v>
      </c>
      <c r="B156" s="154">
        <f t="shared" si="11"/>
        <v>0</v>
      </c>
      <c r="C156" s="155">
        <f t="shared" si="14"/>
        <v>4175</v>
      </c>
      <c r="D156" s="156">
        <f t="shared" si="13"/>
        <v>16700</v>
      </c>
    </row>
    <row r="157" spans="1:4" x14ac:dyDescent="0.2">
      <c r="A157" s="153">
        <f t="shared" si="12"/>
        <v>154</v>
      </c>
      <c r="B157" s="154">
        <f t="shared" si="11"/>
        <v>0</v>
      </c>
      <c r="C157" s="155">
        <f t="shared" si="14"/>
        <v>4175</v>
      </c>
      <c r="D157" s="156">
        <f t="shared" si="13"/>
        <v>16700</v>
      </c>
    </row>
    <row r="158" spans="1:4" x14ac:dyDescent="0.2">
      <c r="A158" s="153">
        <f t="shared" si="12"/>
        <v>155</v>
      </c>
      <c r="B158" s="154">
        <f t="shared" si="11"/>
        <v>0</v>
      </c>
      <c r="C158" s="155">
        <f t="shared" si="14"/>
        <v>4175</v>
      </c>
      <c r="D158" s="156">
        <f t="shared" si="13"/>
        <v>16700</v>
      </c>
    </row>
    <row r="159" spans="1:4" x14ac:dyDescent="0.2">
      <c r="A159" s="153">
        <f t="shared" si="12"/>
        <v>156</v>
      </c>
      <c r="B159" s="154">
        <f t="shared" si="11"/>
        <v>0</v>
      </c>
      <c r="C159" s="155">
        <f t="shared" si="14"/>
        <v>4175</v>
      </c>
      <c r="D159" s="156">
        <f t="shared" si="13"/>
        <v>16700</v>
      </c>
    </row>
    <row r="160" spans="1:4" x14ac:dyDescent="0.2">
      <c r="A160" s="153">
        <f t="shared" si="12"/>
        <v>157</v>
      </c>
      <c r="B160" s="154">
        <f t="shared" si="11"/>
        <v>0</v>
      </c>
      <c r="C160" s="155">
        <f t="shared" si="14"/>
        <v>4175</v>
      </c>
      <c r="D160" s="156">
        <f t="shared" si="13"/>
        <v>16700</v>
      </c>
    </row>
    <row r="161" spans="1:4" x14ac:dyDescent="0.2">
      <c r="A161" s="153">
        <f t="shared" si="12"/>
        <v>158</v>
      </c>
      <c r="B161" s="154">
        <f t="shared" si="11"/>
        <v>0</v>
      </c>
      <c r="C161" s="155">
        <f t="shared" si="14"/>
        <v>4175</v>
      </c>
      <c r="D161" s="156">
        <f t="shared" si="13"/>
        <v>16700</v>
      </c>
    </row>
    <row r="162" spans="1:4" x14ac:dyDescent="0.2">
      <c r="A162" s="153">
        <f t="shared" si="12"/>
        <v>159</v>
      </c>
      <c r="B162" s="154">
        <f t="shared" si="11"/>
        <v>0</v>
      </c>
      <c r="C162" s="155">
        <f t="shared" si="14"/>
        <v>4175</v>
      </c>
      <c r="D162" s="156">
        <f t="shared" si="13"/>
        <v>16700</v>
      </c>
    </row>
    <row r="163" spans="1:4" x14ac:dyDescent="0.2">
      <c r="A163" s="153">
        <f t="shared" si="12"/>
        <v>160</v>
      </c>
      <c r="B163" s="154">
        <f t="shared" si="11"/>
        <v>0</v>
      </c>
      <c r="C163" s="155">
        <f t="shared" si="14"/>
        <v>4175</v>
      </c>
      <c r="D163" s="156">
        <f t="shared" si="13"/>
        <v>16700</v>
      </c>
    </row>
    <row r="164" spans="1:4" x14ac:dyDescent="0.2">
      <c r="A164" s="153">
        <f t="shared" si="12"/>
        <v>161</v>
      </c>
      <c r="B164" s="154">
        <f t="shared" si="11"/>
        <v>0</v>
      </c>
      <c r="C164" s="155">
        <f t="shared" si="14"/>
        <v>4175</v>
      </c>
      <c r="D164" s="156">
        <f t="shared" si="13"/>
        <v>16700</v>
      </c>
    </row>
    <row r="165" spans="1:4" x14ac:dyDescent="0.2">
      <c r="A165" s="153">
        <f t="shared" si="12"/>
        <v>162</v>
      </c>
      <c r="B165" s="154">
        <f t="shared" si="11"/>
        <v>0</v>
      </c>
      <c r="C165" s="155">
        <f t="shared" si="14"/>
        <v>4175</v>
      </c>
      <c r="D165" s="156">
        <f t="shared" si="13"/>
        <v>16700</v>
      </c>
    </row>
    <row r="166" spans="1:4" x14ac:dyDescent="0.2">
      <c r="A166" s="153">
        <f t="shared" si="12"/>
        <v>163</v>
      </c>
      <c r="B166" s="154">
        <f t="shared" si="11"/>
        <v>0</v>
      </c>
      <c r="C166" s="155">
        <f t="shared" si="14"/>
        <v>4175</v>
      </c>
      <c r="D166" s="156">
        <f t="shared" si="13"/>
        <v>16700</v>
      </c>
    </row>
    <row r="167" spans="1:4" x14ac:dyDescent="0.2">
      <c r="A167" s="153">
        <f t="shared" si="12"/>
        <v>164</v>
      </c>
      <c r="B167" s="154">
        <f t="shared" si="11"/>
        <v>0</v>
      </c>
      <c r="C167" s="155">
        <f t="shared" si="14"/>
        <v>4175</v>
      </c>
      <c r="D167" s="156">
        <f t="shared" si="13"/>
        <v>16700</v>
      </c>
    </row>
    <row r="168" spans="1:4" x14ac:dyDescent="0.2">
      <c r="A168" s="153">
        <f t="shared" si="12"/>
        <v>165</v>
      </c>
      <c r="B168" s="154">
        <f t="shared" si="11"/>
        <v>0</v>
      </c>
      <c r="C168" s="155">
        <f t="shared" si="14"/>
        <v>4175</v>
      </c>
      <c r="D168" s="156">
        <f t="shared" si="13"/>
        <v>16700</v>
      </c>
    </row>
    <row r="169" spans="1:4" x14ac:dyDescent="0.2">
      <c r="A169" s="153">
        <f t="shared" si="12"/>
        <v>166</v>
      </c>
      <c r="B169" s="154">
        <f t="shared" ref="B169:B232" si="15">B168</f>
        <v>0</v>
      </c>
      <c r="C169" s="155">
        <f t="shared" si="14"/>
        <v>4175</v>
      </c>
      <c r="D169" s="156">
        <f t="shared" si="13"/>
        <v>16700</v>
      </c>
    </row>
    <row r="170" spans="1:4" x14ac:dyDescent="0.2">
      <c r="A170" s="153">
        <f t="shared" si="12"/>
        <v>167</v>
      </c>
      <c r="B170" s="154">
        <f t="shared" si="15"/>
        <v>0</v>
      </c>
      <c r="C170" s="155">
        <f t="shared" si="14"/>
        <v>4175</v>
      </c>
      <c r="D170" s="156">
        <f t="shared" si="13"/>
        <v>16700</v>
      </c>
    </row>
    <row r="171" spans="1:4" x14ac:dyDescent="0.2">
      <c r="A171" s="153">
        <f t="shared" si="12"/>
        <v>168</v>
      </c>
      <c r="B171" s="154">
        <f t="shared" si="15"/>
        <v>0</v>
      </c>
      <c r="C171" s="155">
        <f t="shared" si="14"/>
        <v>4175</v>
      </c>
      <c r="D171" s="156">
        <f t="shared" si="13"/>
        <v>16700</v>
      </c>
    </row>
    <row r="172" spans="1:4" x14ac:dyDescent="0.2">
      <c r="A172" s="153">
        <f t="shared" si="12"/>
        <v>169</v>
      </c>
      <c r="B172" s="154">
        <f t="shared" si="15"/>
        <v>0</v>
      </c>
      <c r="C172" s="155">
        <f t="shared" si="14"/>
        <v>4175</v>
      </c>
      <c r="D172" s="156">
        <f t="shared" si="13"/>
        <v>16700</v>
      </c>
    </row>
    <row r="173" spans="1:4" x14ac:dyDescent="0.2">
      <c r="A173" s="153">
        <f t="shared" si="12"/>
        <v>170</v>
      </c>
      <c r="B173" s="154">
        <f t="shared" si="15"/>
        <v>0</v>
      </c>
      <c r="C173" s="155">
        <f t="shared" si="14"/>
        <v>4175</v>
      </c>
      <c r="D173" s="156">
        <f t="shared" si="13"/>
        <v>16700</v>
      </c>
    </row>
    <row r="174" spans="1:4" x14ac:dyDescent="0.2">
      <c r="A174" s="153">
        <f t="shared" si="12"/>
        <v>171</v>
      </c>
      <c r="B174" s="154">
        <f t="shared" si="15"/>
        <v>0</v>
      </c>
      <c r="C174" s="155">
        <f t="shared" si="14"/>
        <v>4175</v>
      </c>
      <c r="D174" s="156">
        <f t="shared" si="13"/>
        <v>16700</v>
      </c>
    </row>
    <row r="175" spans="1:4" x14ac:dyDescent="0.2">
      <c r="A175" s="153">
        <f t="shared" si="12"/>
        <v>172</v>
      </c>
      <c r="B175" s="154">
        <f t="shared" si="15"/>
        <v>0</v>
      </c>
      <c r="C175" s="155">
        <f t="shared" si="14"/>
        <v>4175</v>
      </c>
      <c r="D175" s="156">
        <f t="shared" si="13"/>
        <v>16700</v>
      </c>
    </row>
    <row r="176" spans="1:4" x14ac:dyDescent="0.2">
      <c r="A176" s="153">
        <f t="shared" si="12"/>
        <v>173</v>
      </c>
      <c r="B176" s="154">
        <f t="shared" si="15"/>
        <v>0</v>
      </c>
      <c r="C176" s="155">
        <f t="shared" si="14"/>
        <v>4175</v>
      </c>
      <c r="D176" s="156">
        <f t="shared" si="13"/>
        <v>16700</v>
      </c>
    </row>
    <row r="177" spans="1:4" x14ac:dyDescent="0.2">
      <c r="A177" s="153">
        <f t="shared" si="12"/>
        <v>174</v>
      </c>
      <c r="B177" s="154">
        <f t="shared" si="15"/>
        <v>0</v>
      </c>
      <c r="C177" s="155">
        <f t="shared" si="14"/>
        <v>4175</v>
      </c>
      <c r="D177" s="156">
        <f t="shared" si="13"/>
        <v>16700</v>
      </c>
    </row>
    <row r="178" spans="1:4" x14ac:dyDescent="0.2">
      <c r="A178" s="153">
        <f t="shared" si="12"/>
        <v>175</v>
      </c>
      <c r="B178" s="154">
        <f t="shared" si="15"/>
        <v>0</v>
      </c>
      <c r="C178" s="155">
        <f t="shared" si="14"/>
        <v>4175</v>
      </c>
      <c r="D178" s="156">
        <f t="shared" si="13"/>
        <v>16700</v>
      </c>
    </row>
    <row r="179" spans="1:4" x14ac:dyDescent="0.2">
      <c r="A179" s="153">
        <f t="shared" si="12"/>
        <v>176</v>
      </c>
      <c r="B179" s="154">
        <f t="shared" si="15"/>
        <v>0</v>
      </c>
      <c r="C179" s="155">
        <f t="shared" si="14"/>
        <v>4175</v>
      </c>
      <c r="D179" s="156">
        <f t="shared" si="13"/>
        <v>16700</v>
      </c>
    </row>
    <row r="180" spans="1:4" x14ac:dyDescent="0.2">
      <c r="A180" s="153">
        <f t="shared" si="12"/>
        <v>177</v>
      </c>
      <c r="B180" s="154">
        <f t="shared" si="15"/>
        <v>0</v>
      </c>
      <c r="C180" s="155">
        <f t="shared" si="14"/>
        <v>4175</v>
      </c>
      <c r="D180" s="156">
        <f t="shared" si="13"/>
        <v>16700</v>
      </c>
    </row>
    <row r="181" spans="1:4" x14ac:dyDescent="0.2">
      <c r="A181" s="153">
        <f t="shared" si="12"/>
        <v>178</v>
      </c>
      <c r="B181" s="154">
        <f t="shared" si="15"/>
        <v>0</v>
      </c>
      <c r="C181" s="155">
        <f t="shared" si="14"/>
        <v>4175</v>
      </c>
      <c r="D181" s="156">
        <f t="shared" si="13"/>
        <v>16700</v>
      </c>
    </row>
    <row r="182" spans="1:4" x14ac:dyDescent="0.2">
      <c r="A182" s="153">
        <f t="shared" si="12"/>
        <v>179</v>
      </c>
      <c r="B182" s="154">
        <f t="shared" si="15"/>
        <v>0</v>
      </c>
      <c r="C182" s="155">
        <f t="shared" si="14"/>
        <v>4175</v>
      </c>
      <c r="D182" s="156">
        <f t="shared" si="13"/>
        <v>16700</v>
      </c>
    </row>
    <row r="183" spans="1:4" x14ac:dyDescent="0.2">
      <c r="A183" s="153">
        <f t="shared" si="12"/>
        <v>180</v>
      </c>
      <c r="B183" s="154">
        <f t="shared" si="15"/>
        <v>0</v>
      </c>
      <c r="C183" s="155">
        <f t="shared" si="14"/>
        <v>4175</v>
      </c>
      <c r="D183" s="156">
        <f t="shared" si="13"/>
        <v>16700</v>
      </c>
    </row>
    <row r="184" spans="1:4" x14ac:dyDescent="0.2">
      <c r="A184" s="153">
        <f t="shared" si="12"/>
        <v>181</v>
      </c>
      <c r="B184" s="154">
        <f t="shared" si="15"/>
        <v>0</v>
      </c>
      <c r="C184" s="155">
        <f t="shared" si="14"/>
        <v>4175</v>
      </c>
      <c r="D184" s="156">
        <f t="shared" si="13"/>
        <v>16700</v>
      </c>
    </row>
    <row r="185" spans="1:4" x14ac:dyDescent="0.2">
      <c r="A185" s="153">
        <f t="shared" si="12"/>
        <v>182</v>
      </c>
      <c r="B185" s="154">
        <f t="shared" si="15"/>
        <v>0</v>
      </c>
      <c r="C185" s="155">
        <f t="shared" si="14"/>
        <v>4175</v>
      </c>
      <c r="D185" s="156">
        <f t="shared" si="13"/>
        <v>16700</v>
      </c>
    </row>
    <row r="186" spans="1:4" x14ac:dyDescent="0.2">
      <c r="A186" s="153">
        <f t="shared" si="12"/>
        <v>183</v>
      </c>
      <c r="B186" s="154">
        <f t="shared" si="15"/>
        <v>0</v>
      </c>
      <c r="C186" s="155">
        <f t="shared" si="14"/>
        <v>4175</v>
      </c>
      <c r="D186" s="156">
        <f t="shared" si="13"/>
        <v>16700</v>
      </c>
    </row>
    <row r="187" spans="1:4" x14ac:dyDescent="0.2">
      <c r="A187" s="153">
        <f t="shared" si="12"/>
        <v>184</v>
      </c>
      <c r="B187" s="154">
        <f t="shared" si="15"/>
        <v>0</v>
      </c>
      <c r="C187" s="155">
        <f t="shared" si="14"/>
        <v>4175</v>
      </c>
      <c r="D187" s="156">
        <f t="shared" si="13"/>
        <v>16700</v>
      </c>
    </row>
    <row r="188" spans="1:4" x14ac:dyDescent="0.2">
      <c r="A188" s="153">
        <f t="shared" si="12"/>
        <v>185</v>
      </c>
      <c r="B188" s="154">
        <f t="shared" si="15"/>
        <v>0</v>
      </c>
      <c r="C188" s="155">
        <f t="shared" si="14"/>
        <v>4175</v>
      </c>
      <c r="D188" s="156">
        <f t="shared" si="13"/>
        <v>16700</v>
      </c>
    </row>
    <row r="189" spans="1:4" x14ac:dyDescent="0.2">
      <c r="A189" s="153">
        <f t="shared" si="12"/>
        <v>186</v>
      </c>
      <c r="B189" s="154">
        <f t="shared" si="15"/>
        <v>0</v>
      </c>
      <c r="C189" s="155">
        <f t="shared" si="14"/>
        <v>4175</v>
      </c>
      <c r="D189" s="156">
        <f t="shared" si="13"/>
        <v>16700</v>
      </c>
    </row>
    <row r="190" spans="1:4" x14ac:dyDescent="0.2">
      <c r="A190" s="153">
        <f t="shared" si="12"/>
        <v>187</v>
      </c>
      <c r="B190" s="154">
        <f t="shared" si="15"/>
        <v>0</v>
      </c>
      <c r="C190" s="155">
        <f t="shared" si="14"/>
        <v>4175</v>
      </c>
      <c r="D190" s="156">
        <f t="shared" si="13"/>
        <v>16700</v>
      </c>
    </row>
    <row r="191" spans="1:4" x14ac:dyDescent="0.2">
      <c r="A191" s="153">
        <f t="shared" si="12"/>
        <v>188</v>
      </c>
      <c r="B191" s="154">
        <f t="shared" si="15"/>
        <v>0</v>
      </c>
      <c r="C191" s="155">
        <f t="shared" si="14"/>
        <v>4175</v>
      </c>
      <c r="D191" s="156">
        <f t="shared" si="13"/>
        <v>16700</v>
      </c>
    </row>
    <row r="192" spans="1:4" x14ac:dyDescent="0.2">
      <c r="A192" s="153">
        <f t="shared" si="12"/>
        <v>189</v>
      </c>
      <c r="B192" s="154">
        <f t="shared" si="15"/>
        <v>0</v>
      </c>
      <c r="C192" s="155">
        <f t="shared" si="14"/>
        <v>4175</v>
      </c>
      <c r="D192" s="156">
        <f t="shared" si="13"/>
        <v>16700</v>
      </c>
    </row>
    <row r="193" spans="1:4" x14ac:dyDescent="0.2">
      <c r="A193" s="153">
        <f t="shared" si="12"/>
        <v>190</v>
      </c>
      <c r="B193" s="154">
        <f t="shared" si="15"/>
        <v>0</v>
      </c>
      <c r="C193" s="155">
        <f t="shared" si="14"/>
        <v>4175</v>
      </c>
      <c r="D193" s="156">
        <f t="shared" si="13"/>
        <v>16700</v>
      </c>
    </row>
    <row r="194" spans="1:4" x14ac:dyDescent="0.2">
      <c r="A194" s="153">
        <f t="shared" si="12"/>
        <v>191</v>
      </c>
      <c r="B194" s="154">
        <f t="shared" si="15"/>
        <v>0</v>
      </c>
      <c r="C194" s="155">
        <f t="shared" si="14"/>
        <v>4175</v>
      </c>
      <c r="D194" s="156">
        <f t="shared" si="13"/>
        <v>16700</v>
      </c>
    </row>
    <row r="195" spans="1:4" x14ac:dyDescent="0.2">
      <c r="A195" s="153">
        <f t="shared" si="12"/>
        <v>192</v>
      </c>
      <c r="B195" s="154">
        <f t="shared" si="15"/>
        <v>0</v>
      </c>
      <c r="C195" s="155">
        <f t="shared" si="14"/>
        <v>4175</v>
      </c>
      <c r="D195" s="156">
        <f t="shared" si="13"/>
        <v>16700</v>
      </c>
    </row>
    <row r="196" spans="1:4" x14ac:dyDescent="0.2">
      <c r="A196" s="153">
        <f t="shared" si="12"/>
        <v>193</v>
      </c>
      <c r="B196" s="154">
        <f t="shared" si="15"/>
        <v>0</v>
      </c>
      <c r="C196" s="155">
        <f t="shared" si="14"/>
        <v>4175</v>
      </c>
      <c r="D196" s="156">
        <f t="shared" si="13"/>
        <v>16700</v>
      </c>
    </row>
    <row r="197" spans="1:4" x14ac:dyDescent="0.2">
      <c r="A197" s="153">
        <f t="shared" ref="A197:A260" si="16">A196+1</f>
        <v>194</v>
      </c>
      <c r="B197" s="154">
        <f t="shared" si="15"/>
        <v>0</v>
      </c>
      <c r="C197" s="155">
        <f t="shared" si="14"/>
        <v>4175</v>
      </c>
      <c r="D197" s="156">
        <f t="shared" ref="D197:D260" si="17">C197*4</f>
        <v>16700</v>
      </c>
    </row>
    <row r="198" spans="1:4" x14ac:dyDescent="0.2">
      <c r="A198" s="153">
        <f t="shared" si="16"/>
        <v>195</v>
      </c>
      <c r="B198" s="154">
        <f t="shared" si="15"/>
        <v>0</v>
      </c>
      <c r="C198" s="155">
        <f t="shared" si="14"/>
        <v>4175</v>
      </c>
      <c r="D198" s="156">
        <f t="shared" si="17"/>
        <v>16700</v>
      </c>
    </row>
    <row r="199" spans="1:4" x14ac:dyDescent="0.2">
      <c r="A199" s="153">
        <f t="shared" si="16"/>
        <v>196</v>
      </c>
      <c r="B199" s="154">
        <f t="shared" si="15"/>
        <v>0</v>
      </c>
      <c r="C199" s="155">
        <f t="shared" si="14"/>
        <v>4175</v>
      </c>
      <c r="D199" s="156">
        <f t="shared" si="17"/>
        <v>16700</v>
      </c>
    </row>
    <row r="200" spans="1:4" x14ac:dyDescent="0.2">
      <c r="A200" s="153">
        <f t="shared" si="16"/>
        <v>197</v>
      </c>
      <c r="B200" s="154">
        <f t="shared" si="15"/>
        <v>0</v>
      </c>
      <c r="C200" s="155">
        <f t="shared" si="14"/>
        <v>4175</v>
      </c>
      <c r="D200" s="156">
        <f t="shared" si="17"/>
        <v>16700</v>
      </c>
    </row>
    <row r="201" spans="1:4" x14ac:dyDescent="0.2">
      <c r="A201" s="153">
        <f t="shared" si="16"/>
        <v>198</v>
      </c>
      <c r="B201" s="154">
        <f t="shared" si="15"/>
        <v>0</v>
      </c>
      <c r="C201" s="155">
        <f t="shared" si="14"/>
        <v>4175</v>
      </c>
      <c r="D201" s="156">
        <f t="shared" si="17"/>
        <v>16700</v>
      </c>
    </row>
    <row r="202" spans="1:4" x14ac:dyDescent="0.2">
      <c r="A202" s="153">
        <f t="shared" si="16"/>
        <v>199</v>
      </c>
      <c r="B202" s="154">
        <f t="shared" si="15"/>
        <v>0</v>
      </c>
      <c r="C202" s="155">
        <f t="shared" si="14"/>
        <v>4175</v>
      </c>
      <c r="D202" s="156">
        <f t="shared" si="17"/>
        <v>16700</v>
      </c>
    </row>
    <row r="203" spans="1:4" x14ac:dyDescent="0.2">
      <c r="A203" s="153">
        <f t="shared" si="16"/>
        <v>200</v>
      </c>
      <c r="B203" s="154">
        <f t="shared" si="15"/>
        <v>0</v>
      </c>
      <c r="C203" s="155">
        <f t="shared" si="14"/>
        <v>4175</v>
      </c>
      <c r="D203" s="156">
        <f t="shared" si="17"/>
        <v>16700</v>
      </c>
    </row>
    <row r="204" spans="1:4" x14ac:dyDescent="0.2">
      <c r="A204" s="153">
        <f t="shared" si="16"/>
        <v>201</v>
      </c>
      <c r="B204" s="154">
        <f t="shared" si="15"/>
        <v>0</v>
      </c>
      <c r="C204" s="155">
        <f t="shared" si="14"/>
        <v>4175</v>
      </c>
      <c r="D204" s="156">
        <f t="shared" si="17"/>
        <v>16700</v>
      </c>
    </row>
    <row r="205" spans="1:4" x14ac:dyDescent="0.2">
      <c r="A205" s="153">
        <f t="shared" si="16"/>
        <v>202</v>
      </c>
      <c r="B205" s="154">
        <f t="shared" si="15"/>
        <v>0</v>
      </c>
      <c r="C205" s="155">
        <f t="shared" si="14"/>
        <v>4175</v>
      </c>
      <c r="D205" s="156">
        <f t="shared" si="17"/>
        <v>16700</v>
      </c>
    </row>
    <row r="206" spans="1:4" x14ac:dyDescent="0.2">
      <c r="A206" s="153">
        <f t="shared" si="16"/>
        <v>203</v>
      </c>
      <c r="B206" s="154">
        <f t="shared" si="15"/>
        <v>0</v>
      </c>
      <c r="C206" s="155">
        <f t="shared" si="14"/>
        <v>4175</v>
      </c>
      <c r="D206" s="156">
        <f t="shared" si="17"/>
        <v>16700</v>
      </c>
    </row>
    <row r="207" spans="1:4" x14ac:dyDescent="0.2">
      <c r="A207" s="153">
        <f t="shared" si="16"/>
        <v>204</v>
      </c>
      <c r="B207" s="154">
        <f t="shared" si="15"/>
        <v>0</v>
      </c>
      <c r="C207" s="155">
        <f t="shared" ref="C207:C270" si="18">C206+B207</f>
        <v>4175</v>
      </c>
      <c r="D207" s="156">
        <f t="shared" si="17"/>
        <v>16700</v>
      </c>
    </row>
    <row r="208" spans="1:4" x14ac:dyDescent="0.2">
      <c r="A208" s="153">
        <f t="shared" si="16"/>
        <v>205</v>
      </c>
      <c r="B208" s="154">
        <f t="shared" si="15"/>
        <v>0</v>
      </c>
      <c r="C208" s="155">
        <f t="shared" si="18"/>
        <v>4175</v>
      </c>
      <c r="D208" s="156">
        <f t="shared" si="17"/>
        <v>16700</v>
      </c>
    </row>
    <row r="209" spans="1:4" x14ac:dyDescent="0.2">
      <c r="A209" s="153">
        <f t="shared" si="16"/>
        <v>206</v>
      </c>
      <c r="B209" s="154">
        <f t="shared" si="15"/>
        <v>0</v>
      </c>
      <c r="C209" s="155">
        <f t="shared" si="18"/>
        <v>4175</v>
      </c>
      <c r="D209" s="156">
        <f t="shared" si="17"/>
        <v>16700</v>
      </c>
    </row>
    <row r="210" spans="1:4" x14ac:dyDescent="0.2">
      <c r="A210" s="153">
        <f t="shared" si="16"/>
        <v>207</v>
      </c>
      <c r="B210" s="154">
        <f t="shared" si="15"/>
        <v>0</v>
      </c>
      <c r="C210" s="155">
        <f t="shared" si="18"/>
        <v>4175</v>
      </c>
      <c r="D210" s="156">
        <f t="shared" si="17"/>
        <v>16700</v>
      </c>
    </row>
    <row r="211" spans="1:4" x14ac:dyDescent="0.2">
      <c r="A211" s="153">
        <f t="shared" si="16"/>
        <v>208</v>
      </c>
      <c r="B211" s="154">
        <f t="shared" si="15"/>
        <v>0</v>
      </c>
      <c r="C211" s="155">
        <f t="shared" si="18"/>
        <v>4175</v>
      </c>
      <c r="D211" s="156">
        <f t="shared" si="17"/>
        <v>16700</v>
      </c>
    </row>
    <row r="212" spans="1:4" x14ac:dyDescent="0.2">
      <c r="A212" s="153">
        <f t="shared" si="16"/>
        <v>209</v>
      </c>
      <c r="B212" s="154">
        <f t="shared" si="15"/>
        <v>0</v>
      </c>
      <c r="C212" s="155">
        <f t="shared" si="18"/>
        <v>4175</v>
      </c>
      <c r="D212" s="156">
        <f t="shared" si="17"/>
        <v>16700</v>
      </c>
    </row>
    <row r="213" spans="1:4" x14ac:dyDescent="0.2">
      <c r="A213" s="153">
        <f t="shared" si="16"/>
        <v>210</v>
      </c>
      <c r="B213" s="154">
        <f t="shared" si="15"/>
        <v>0</v>
      </c>
      <c r="C213" s="155">
        <f t="shared" si="18"/>
        <v>4175</v>
      </c>
      <c r="D213" s="156">
        <f t="shared" si="17"/>
        <v>16700</v>
      </c>
    </row>
    <row r="214" spans="1:4" x14ac:dyDescent="0.2">
      <c r="A214" s="153">
        <f t="shared" si="16"/>
        <v>211</v>
      </c>
      <c r="B214" s="154">
        <f t="shared" si="15"/>
        <v>0</v>
      </c>
      <c r="C214" s="155">
        <f t="shared" si="18"/>
        <v>4175</v>
      </c>
      <c r="D214" s="156">
        <f t="shared" si="17"/>
        <v>16700</v>
      </c>
    </row>
    <row r="215" spans="1:4" x14ac:dyDescent="0.2">
      <c r="A215" s="153">
        <f t="shared" si="16"/>
        <v>212</v>
      </c>
      <c r="B215" s="154">
        <f t="shared" si="15"/>
        <v>0</v>
      </c>
      <c r="C215" s="155">
        <f t="shared" si="18"/>
        <v>4175</v>
      </c>
      <c r="D215" s="156">
        <f t="shared" si="17"/>
        <v>16700</v>
      </c>
    </row>
    <row r="216" spans="1:4" x14ac:dyDescent="0.2">
      <c r="A216" s="153">
        <f t="shared" si="16"/>
        <v>213</v>
      </c>
      <c r="B216" s="154">
        <f t="shared" si="15"/>
        <v>0</v>
      </c>
      <c r="C216" s="155">
        <f t="shared" si="18"/>
        <v>4175</v>
      </c>
      <c r="D216" s="156">
        <f t="shared" si="17"/>
        <v>16700</v>
      </c>
    </row>
    <row r="217" spans="1:4" x14ac:dyDescent="0.2">
      <c r="A217" s="153">
        <f t="shared" si="16"/>
        <v>214</v>
      </c>
      <c r="B217" s="154">
        <f t="shared" si="15"/>
        <v>0</v>
      </c>
      <c r="C217" s="155">
        <f t="shared" si="18"/>
        <v>4175</v>
      </c>
      <c r="D217" s="156">
        <f t="shared" si="17"/>
        <v>16700</v>
      </c>
    </row>
    <row r="218" spans="1:4" x14ac:dyDescent="0.2">
      <c r="A218" s="153">
        <f t="shared" si="16"/>
        <v>215</v>
      </c>
      <c r="B218" s="154">
        <f t="shared" si="15"/>
        <v>0</v>
      </c>
      <c r="C218" s="155">
        <f t="shared" si="18"/>
        <v>4175</v>
      </c>
      <c r="D218" s="156">
        <f t="shared" si="17"/>
        <v>16700</v>
      </c>
    </row>
    <row r="219" spans="1:4" x14ac:dyDescent="0.2">
      <c r="A219" s="153">
        <f t="shared" si="16"/>
        <v>216</v>
      </c>
      <c r="B219" s="154">
        <f t="shared" si="15"/>
        <v>0</v>
      </c>
      <c r="C219" s="155">
        <f t="shared" si="18"/>
        <v>4175</v>
      </c>
      <c r="D219" s="156">
        <f t="shared" si="17"/>
        <v>16700</v>
      </c>
    </row>
    <row r="220" spans="1:4" x14ac:dyDescent="0.2">
      <c r="A220" s="153">
        <f t="shared" si="16"/>
        <v>217</v>
      </c>
      <c r="B220" s="154">
        <f t="shared" si="15"/>
        <v>0</v>
      </c>
      <c r="C220" s="155">
        <f t="shared" si="18"/>
        <v>4175</v>
      </c>
      <c r="D220" s="156">
        <f t="shared" si="17"/>
        <v>16700</v>
      </c>
    </row>
    <row r="221" spans="1:4" x14ac:dyDescent="0.2">
      <c r="A221" s="153">
        <f t="shared" si="16"/>
        <v>218</v>
      </c>
      <c r="B221" s="154">
        <f t="shared" si="15"/>
        <v>0</v>
      </c>
      <c r="C221" s="155">
        <f t="shared" si="18"/>
        <v>4175</v>
      </c>
      <c r="D221" s="156">
        <f t="shared" si="17"/>
        <v>16700</v>
      </c>
    </row>
    <row r="222" spans="1:4" x14ac:dyDescent="0.2">
      <c r="A222" s="153">
        <f t="shared" si="16"/>
        <v>219</v>
      </c>
      <c r="B222" s="154">
        <f t="shared" si="15"/>
        <v>0</v>
      </c>
      <c r="C222" s="155">
        <f t="shared" si="18"/>
        <v>4175</v>
      </c>
      <c r="D222" s="156">
        <f t="shared" si="17"/>
        <v>16700</v>
      </c>
    </row>
    <row r="223" spans="1:4" x14ac:dyDescent="0.2">
      <c r="A223" s="153">
        <f t="shared" si="16"/>
        <v>220</v>
      </c>
      <c r="B223" s="154">
        <f t="shared" si="15"/>
        <v>0</v>
      </c>
      <c r="C223" s="155">
        <f t="shared" si="18"/>
        <v>4175</v>
      </c>
      <c r="D223" s="156">
        <f t="shared" si="17"/>
        <v>16700</v>
      </c>
    </row>
    <row r="224" spans="1:4" x14ac:dyDescent="0.2">
      <c r="A224" s="153">
        <f t="shared" si="16"/>
        <v>221</v>
      </c>
      <c r="B224" s="154">
        <f t="shared" si="15"/>
        <v>0</v>
      </c>
      <c r="C224" s="155">
        <f t="shared" si="18"/>
        <v>4175</v>
      </c>
      <c r="D224" s="156">
        <f t="shared" si="17"/>
        <v>16700</v>
      </c>
    </row>
    <row r="225" spans="1:4" x14ac:dyDescent="0.2">
      <c r="A225" s="153">
        <f t="shared" si="16"/>
        <v>222</v>
      </c>
      <c r="B225" s="154">
        <f t="shared" si="15"/>
        <v>0</v>
      </c>
      <c r="C225" s="155">
        <f t="shared" si="18"/>
        <v>4175</v>
      </c>
      <c r="D225" s="156">
        <f t="shared" si="17"/>
        <v>16700</v>
      </c>
    </row>
    <row r="226" spans="1:4" x14ac:dyDescent="0.2">
      <c r="A226" s="153">
        <f t="shared" si="16"/>
        <v>223</v>
      </c>
      <c r="B226" s="154">
        <f t="shared" si="15"/>
        <v>0</v>
      </c>
      <c r="C226" s="155">
        <f t="shared" si="18"/>
        <v>4175</v>
      </c>
      <c r="D226" s="156">
        <f t="shared" si="17"/>
        <v>16700</v>
      </c>
    </row>
    <row r="227" spans="1:4" x14ac:dyDescent="0.2">
      <c r="A227" s="153">
        <f t="shared" si="16"/>
        <v>224</v>
      </c>
      <c r="B227" s="154">
        <f t="shared" si="15"/>
        <v>0</v>
      </c>
      <c r="C227" s="155">
        <f t="shared" si="18"/>
        <v>4175</v>
      </c>
      <c r="D227" s="156">
        <f t="shared" si="17"/>
        <v>16700</v>
      </c>
    </row>
    <row r="228" spans="1:4" x14ac:dyDescent="0.2">
      <c r="A228" s="153">
        <f t="shared" si="16"/>
        <v>225</v>
      </c>
      <c r="B228" s="154">
        <f t="shared" si="15"/>
        <v>0</v>
      </c>
      <c r="C228" s="155">
        <f t="shared" si="18"/>
        <v>4175</v>
      </c>
      <c r="D228" s="156">
        <f t="shared" si="17"/>
        <v>16700</v>
      </c>
    </row>
    <row r="229" spans="1:4" x14ac:dyDescent="0.2">
      <c r="A229" s="153">
        <f t="shared" si="16"/>
        <v>226</v>
      </c>
      <c r="B229" s="154">
        <f t="shared" si="15"/>
        <v>0</v>
      </c>
      <c r="C229" s="155">
        <f t="shared" si="18"/>
        <v>4175</v>
      </c>
      <c r="D229" s="156">
        <f t="shared" si="17"/>
        <v>16700</v>
      </c>
    </row>
    <row r="230" spans="1:4" x14ac:dyDescent="0.2">
      <c r="A230" s="153">
        <f t="shared" si="16"/>
        <v>227</v>
      </c>
      <c r="B230" s="154">
        <f t="shared" si="15"/>
        <v>0</v>
      </c>
      <c r="C230" s="155">
        <f t="shared" si="18"/>
        <v>4175</v>
      </c>
      <c r="D230" s="156">
        <f t="shared" si="17"/>
        <v>16700</v>
      </c>
    </row>
    <row r="231" spans="1:4" x14ac:dyDescent="0.2">
      <c r="A231" s="153">
        <f t="shared" si="16"/>
        <v>228</v>
      </c>
      <c r="B231" s="154">
        <f t="shared" si="15"/>
        <v>0</v>
      </c>
      <c r="C231" s="155">
        <f t="shared" si="18"/>
        <v>4175</v>
      </c>
      <c r="D231" s="156">
        <f t="shared" si="17"/>
        <v>16700</v>
      </c>
    </row>
    <row r="232" spans="1:4" x14ac:dyDescent="0.2">
      <c r="A232" s="153">
        <f t="shared" si="16"/>
        <v>229</v>
      </c>
      <c r="B232" s="154">
        <f t="shared" si="15"/>
        <v>0</v>
      </c>
      <c r="C232" s="155">
        <f t="shared" si="18"/>
        <v>4175</v>
      </c>
      <c r="D232" s="156">
        <f t="shared" si="17"/>
        <v>16700</v>
      </c>
    </row>
    <row r="233" spans="1:4" x14ac:dyDescent="0.2">
      <c r="A233" s="153">
        <f t="shared" si="16"/>
        <v>230</v>
      </c>
      <c r="B233" s="154">
        <f t="shared" ref="B233:B296" si="19">B232</f>
        <v>0</v>
      </c>
      <c r="C233" s="155">
        <f t="shared" si="18"/>
        <v>4175</v>
      </c>
      <c r="D233" s="156">
        <f t="shared" si="17"/>
        <v>16700</v>
      </c>
    </row>
    <row r="234" spans="1:4" x14ac:dyDescent="0.2">
      <c r="A234" s="153">
        <f t="shared" si="16"/>
        <v>231</v>
      </c>
      <c r="B234" s="154">
        <f t="shared" si="19"/>
        <v>0</v>
      </c>
      <c r="C234" s="155">
        <f t="shared" si="18"/>
        <v>4175</v>
      </c>
      <c r="D234" s="156">
        <f t="shared" si="17"/>
        <v>16700</v>
      </c>
    </row>
    <row r="235" spans="1:4" x14ac:dyDescent="0.2">
      <c r="A235" s="153">
        <f t="shared" si="16"/>
        <v>232</v>
      </c>
      <c r="B235" s="154">
        <f t="shared" si="19"/>
        <v>0</v>
      </c>
      <c r="C235" s="155">
        <f t="shared" si="18"/>
        <v>4175</v>
      </c>
      <c r="D235" s="156">
        <f t="shared" si="17"/>
        <v>16700</v>
      </c>
    </row>
    <row r="236" spans="1:4" x14ac:dyDescent="0.2">
      <c r="A236" s="153">
        <f t="shared" si="16"/>
        <v>233</v>
      </c>
      <c r="B236" s="154">
        <f t="shared" si="19"/>
        <v>0</v>
      </c>
      <c r="C236" s="155">
        <f t="shared" si="18"/>
        <v>4175</v>
      </c>
      <c r="D236" s="156">
        <f t="shared" si="17"/>
        <v>16700</v>
      </c>
    </row>
    <row r="237" spans="1:4" x14ac:dyDescent="0.2">
      <c r="A237" s="153">
        <f t="shared" si="16"/>
        <v>234</v>
      </c>
      <c r="B237" s="154">
        <f t="shared" si="19"/>
        <v>0</v>
      </c>
      <c r="C237" s="155">
        <f t="shared" si="18"/>
        <v>4175</v>
      </c>
      <c r="D237" s="156">
        <f t="shared" si="17"/>
        <v>16700</v>
      </c>
    </row>
    <row r="238" spans="1:4" x14ac:dyDescent="0.2">
      <c r="A238" s="153">
        <f t="shared" si="16"/>
        <v>235</v>
      </c>
      <c r="B238" s="154">
        <f t="shared" si="19"/>
        <v>0</v>
      </c>
      <c r="C238" s="155">
        <f t="shared" si="18"/>
        <v>4175</v>
      </c>
      <c r="D238" s="156">
        <f t="shared" si="17"/>
        <v>16700</v>
      </c>
    </row>
    <row r="239" spans="1:4" x14ac:dyDescent="0.2">
      <c r="A239" s="153">
        <f t="shared" si="16"/>
        <v>236</v>
      </c>
      <c r="B239" s="154">
        <f t="shared" si="19"/>
        <v>0</v>
      </c>
      <c r="C239" s="155">
        <f t="shared" si="18"/>
        <v>4175</v>
      </c>
      <c r="D239" s="156">
        <f t="shared" si="17"/>
        <v>16700</v>
      </c>
    </row>
    <row r="240" spans="1:4" x14ac:dyDescent="0.2">
      <c r="A240" s="153">
        <f t="shared" si="16"/>
        <v>237</v>
      </c>
      <c r="B240" s="154">
        <f t="shared" si="19"/>
        <v>0</v>
      </c>
      <c r="C240" s="155">
        <f t="shared" si="18"/>
        <v>4175</v>
      </c>
      <c r="D240" s="156">
        <f t="shared" si="17"/>
        <v>16700</v>
      </c>
    </row>
    <row r="241" spans="1:4" x14ac:dyDescent="0.2">
      <c r="A241" s="153">
        <f t="shared" si="16"/>
        <v>238</v>
      </c>
      <c r="B241" s="154">
        <f t="shared" si="19"/>
        <v>0</v>
      </c>
      <c r="C241" s="155">
        <f t="shared" si="18"/>
        <v>4175</v>
      </c>
      <c r="D241" s="156">
        <f t="shared" si="17"/>
        <v>16700</v>
      </c>
    </row>
    <row r="242" spans="1:4" x14ac:dyDescent="0.2">
      <c r="A242" s="153">
        <f t="shared" si="16"/>
        <v>239</v>
      </c>
      <c r="B242" s="154">
        <f t="shared" si="19"/>
        <v>0</v>
      </c>
      <c r="C242" s="155">
        <f t="shared" si="18"/>
        <v>4175</v>
      </c>
      <c r="D242" s="156">
        <f t="shared" si="17"/>
        <v>16700</v>
      </c>
    </row>
    <row r="243" spans="1:4" x14ac:dyDescent="0.2">
      <c r="A243" s="153">
        <f t="shared" si="16"/>
        <v>240</v>
      </c>
      <c r="B243" s="154">
        <f t="shared" si="19"/>
        <v>0</v>
      </c>
      <c r="C243" s="155">
        <f t="shared" si="18"/>
        <v>4175</v>
      </c>
      <c r="D243" s="156">
        <f t="shared" si="17"/>
        <v>16700</v>
      </c>
    </row>
    <row r="244" spans="1:4" x14ac:dyDescent="0.2">
      <c r="A244" s="153">
        <f t="shared" si="16"/>
        <v>241</v>
      </c>
      <c r="B244" s="154">
        <f t="shared" si="19"/>
        <v>0</v>
      </c>
      <c r="C244" s="155">
        <f t="shared" si="18"/>
        <v>4175</v>
      </c>
      <c r="D244" s="156">
        <f t="shared" si="17"/>
        <v>16700</v>
      </c>
    </row>
    <row r="245" spans="1:4" x14ac:dyDescent="0.2">
      <c r="A245" s="153">
        <f t="shared" si="16"/>
        <v>242</v>
      </c>
      <c r="B245" s="154">
        <f t="shared" si="19"/>
        <v>0</v>
      </c>
      <c r="C245" s="155">
        <f t="shared" si="18"/>
        <v>4175</v>
      </c>
      <c r="D245" s="156">
        <f t="shared" si="17"/>
        <v>16700</v>
      </c>
    </row>
    <row r="246" spans="1:4" x14ac:dyDescent="0.2">
      <c r="A246" s="153">
        <f t="shared" si="16"/>
        <v>243</v>
      </c>
      <c r="B246" s="154">
        <f t="shared" si="19"/>
        <v>0</v>
      </c>
      <c r="C246" s="155">
        <f t="shared" si="18"/>
        <v>4175</v>
      </c>
      <c r="D246" s="156">
        <f t="shared" si="17"/>
        <v>16700</v>
      </c>
    </row>
    <row r="247" spans="1:4" x14ac:dyDescent="0.2">
      <c r="A247" s="153">
        <f t="shared" si="16"/>
        <v>244</v>
      </c>
      <c r="B247" s="154">
        <f t="shared" si="19"/>
        <v>0</v>
      </c>
      <c r="C247" s="155">
        <f t="shared" si="18"/>
        <v>4175</v>
      </c>
      <c r="D247" s="156">
        <f t="shared" si="17"/>
        <v>16700</v>
      </c>
    </row>
    <row r="248" spans="1:4" x14ac:dyDescent="0.2">
      <c r="A248" s="153">
        <f t="shared" si="16"/>
        <v>245</v>
      </c>
      <c r="B248" s="154">
        <f t="shared" si="19"/>
        <v>0</v>
      </c>
      <c r="C248" s="155">
        <f t="shared" si="18"/>
        <v>4175</v>
      </c>
      <c r="D248" s="156">
        <f t="shared" si="17"/>
        <v>16700</v>
      </c>
    </row>
    <row r="249" spans="1:4" x14ac:dyDescent="0.2">
      <c r="A249" s="153">
        <f t="shared" si="16"/>
        <v>246</v>
      </c>
      <c r="B249" s="154">
        <f t="shared" si="19"/>
        <v>0</v>
      </c>
      <c r="C249" s="155">
        <f t="shared" si="18"/>
        <v>4175</v>
      </c>
      <c r="D249" s="156">
        <f t="shared" si="17"/>
        <v>16700</v>
      </c>
    </row>
    <row r="250" spans="1:4" x14ac:dyDescent="0.2">
      <c r="A250" s="153">
        <f t="shared" si="16"/>
        <v>247</v>
      </c>
      <c r="B250" s="154">
        <f t="shared" si="19"/>
        <v>0</v>
      </c>
      <c r="C250" s="155">
        <f t="shared" si="18"/>
        <v>4175</v>
      </c>
      <c r="D250" s="156">
        <f t="shared" si="17"/>
        <v>16700</v>
      </c>
    </row>
    <row r="251" spans="1:4" x14ac:dyDescent="0.2">
      <c r="A251" s="153">
        <f t="shared" si="16"/>
        <v>248</v>
      </c>
      <c r="B251" s="154">
        <f t="shared" si="19"/>
        <v>0</v>
      </c>
      <c r="C251" s="155">
        <f t="shared" si="18"/>
        <v>4175</v>
      </c>
      <c r="D251" s="156">
        <f t="shared" si="17"/>
        <v>16700</v>
      </c>
    </row>
    <row r="252" spans="1:4" x14ac:dyDescent="0.2">
      <c r="A252" s="153">
        <f t="shared" si="16"/>
        <v>249</v>
      </c>
      <c r="B252" s="154">
        <f t="shared" si="19"/>
        <v>0</v>
      </c>
      <c r="C252" s="155">
        <f t="shared" si="18"/>
        <v>4175</v>
      </c>
      <c r="D252" s="156">
        <f t="shared" si="17"/>
        <v>16700</v>
      </c>
    </row>
    <row r="253" spans="1:4" x14ac:dyDescent="0.2">
      <c r="A253" s="153">
        <f t="shared" si="16"/>
        <v>250</v>
      </c>
      <c r="B253" s="154">
        <f t="shared" si="19"/>
        <v>0</v>
      </c>
      <c r="C253" s="155">
        <f t="shared" si="18"/>
        <v>4175</v>
      </c>
      <c r="D253" s="156">
        <f t="shared" si="17"/>
        <v>16700</v>
      </c>
    </row>
    <row r="254" spans="1:4" x14ac:dyDescent="0.2">
      <c r="A254" s="153">
        <f t="shared" si="16"/>
        <v>251</v>
      </c>
      <c r="B254" s="154">
        <f t="shared" si="19"/>
        <v>0</v>
      </c>
      <c r="C254" s="155">
        <f t="shared" si="18"/>
        <v>4175</v>
      </c>
      <c r="D254" s="156">
        <f t="shared" si="17"/>
        <v>16700</v>
      </c>
    </row>
    <row r="255" spans="1:4" x14ac:dyDescent="0.2">
      <c r="A255" s="153">
        <f t="shared" si="16"/>
        <v>252</v>
      </c>
      <c r="B255" s="154">
        <f t="shared" si="19"/>
        <v>0</v>
      </c>
      <c r="C255" s="155">
        <f t="shared" si="18"/>
        <v>4175</v>
      </c>
      <c r="D255" s="156">
        <f t="shared" si="17"/>
        <v>16700</v>
      </c>
    </row>
    <row r="256" spans="1:4" x14ac:dyDescent="0.2">
      <c r="A256" s="153">
        <f t="shared" si="16"/>
        <v>253</v>
      </c>
      <c r="B256" s="154">
        <f t="shared" si="19"/>
        <v>0</v>
      </c>
      <c r="C256" s="155">
        <f t="shared" si="18"/>
        <v>4175</v>
      </c>
      <c r="D256" s="156">
        <f t="shared" si="17"/>
        <v>16700</v>
      </c>
    </row>
    <row r="257" spans="1:4" x14ac:dyDescent="0.2">
      <c r="A257" s="153">
        <f t="shared" si="16"/>
        <v>254</v>
      </c>
      <c r="B257" s="154">
        <f t="shared" si="19"/>
        <v>0</v>
      </c>
      <c r="C257" s="155">
        <f t="shared" si="18"/>
        <v>4175</v>
      </c>
      <c r="D257" s="156">
        <f t="shared" si="17"/>
        <v>16700</v>
      </c>
    </row>
    <row r="258" spans="1:4" x14ac:dyDescent="0.2">
      <c r="A258" s="153">
        <f t="shared" si="16"/>
        <v>255</v>
      </c>
      <c r="B258" s="154">
        <f t="shared" si="19"/>
        <v>0</v>
      </c>
      <c r="C258" s="155">
        <f t="shared" si="18"/>
        <v>4175</v>
      </c>
      <c r="D258" s="156">
        <f t="shared" si="17"/>
        <v>16700</v>
      </c>
    </row>
    <row r="259" spans="1:4" x14ac:dyDescent="0.2">
      <c r="A259" s="153">
        <f t="shared" si="16"/>
        <v>256</v>
      </c>
      <c r="B259" s="154">
        <f t="shared" si="19"/>
        <v>0</v>
      </c>
      <c r="C259" s="155">
        <f t="shared" si="18"/>
        <v>4175</v>
      </c>
      <c r="D259" s="156">
        <f t="shared" si="17"/>
        <v>16700</v>
      </c>
    </row>
    <row r="260" spans="1:4" x14ac:dyDescent="0.2">
      <c r="A260" s="153">
        <f t="shared" si="16"/>
        <v>257</v>
      </c>
      <c r="B260" s="154">
        <f t="shared" si="19"/>
        <v>0</v>
      </c>
      <c r="C260" s="155">
        <f t="shared" si="18"/>
        <v>4175</v>
      </c>
      <c r="D260" s="156">
        <f t="shared" si="17"/>
        <v>16700</v>
      </c>
    </row>
    <row r="261" spans="1:4" x14ac:dyDescent="0.2">
      <c r="A261" s="153">
        <f t="shared" ref="A261:A324" si="20">A260+1</f>
        <v>258</v>
      </c>
      <c r="B261" s="154">
        <f t="shared" si="19"/>
        <v>0</v>
      </c>
      <c r="C261" s="155">
        <f t="shared" si="18"/>
        <v>4175</v>
      </c>
      <c r="D261" s="156">
        <f t="shared" ref="D261:D324" si="21">C261*4</f>
        <v>16700</v>
      </c>
    </row>
    <row r="262" spans="1:4" x14ac:dyDescent="0.2">
      <c r="A262" s="153">
        <f t="shared" si="20"/>
        <v>259</v>
      </c>
      <c r="B262" s="154">
        <f t="shared" si="19"/>
        <v>0</v>
      </c>
      <c r="C262" s="155">
        <f t="shared" si="18"/>
        <v>4175</v>
      </c>
      <c r="D262" s="156">
        <f t="shared" si="21"/>
        <v>16700</v>
      </c>
    </row>
    <row r="263" spans="1:4" x14ac:dyDescent="0.2">
      <c r="A263" s="153">
        <f t="shared" si="20"/>
        <v>260</v>
      </c>
      <c r="B263" s="154">
        <f t="shared" si="19"/>
        <v>0</v>
      </c>
      <c r="C263" s="155">
        <f t="shared" si="18"/>
        <v>4175</v>
      </c>
      <c r="D263" s="156">
        <f t="shared" si="21"/>
        <v>16700</v>
      </c>
    </row>
    <row r="264" spans="1:4" x14ac:dyDescent="0.2">
      <c r="A264" s="153">
        <f t="shared" si="20"/>
        <v>261</v>
      </c>
      <c r="B264" s="154">
        <f t="shared" si="19"/>
        <v>0</v>
      </c>
      <c r="C264" s="155">
        <f t="shared" si="18"/>
        <v>4175</v>
      </c>
      <c r="D264" s="156">
        <f t="shared" si="21"/>
        <v>16700</v>
      </c>
    </row>
    <row r="265" spans="1:4" x14ac:dyDescent="0.2">
      <c r="A265" s="153">
        <f t="shared" si="20"/>
        <v>262</v>
      </c>
      <c r="B265" s="154">
        <f t="shared" si="19"/>
        <v>0</v>
      </c>
      <c r="C265" s="155">
        <f t="shared" si="18"/>
        <v>4175</v>
      </c>
      <c r="D265" s="156">
        <f t="shared" si="21"/>
        <v>16700</v>
      </c>
    </row>
    <row r="266" spans="1:4" x14ac:dyDescent="0.2">
      <c r="A266" s="153">
        <f t="shared" si="20"/>
        <v>263</v>
      </c>
      <c r="B266" s="154">
        <f t="shared" si="19"/>
        <v>0</v>
      </c>
      <c r="C266" s="155">
        <f t="shared" si="18"/>
        <v>4175</v>
      </c>
      <c r="D266" s="156">
        <f t="shared" si="21"/>
        <v>16700</v>
      </c>
    </row>
    <row r="267" spans="1:4" x14ac:dyDescent="0.2">
      <c r="A267" s="153">
        <f t="shared" si="20"/>
        <v>264</v>
      </c>
      <c r="B267" s="154">
        <f t="shared" si="19"/>
        <v>0</v>
      </c>
      <c r="C267" s="155">
        <f t="shared" si="18"/>
        <v>4175</v>
      </c>
      <c r="D267" s="156">
        <f t="shared" si="21"/>
        <v>16700</v>
      </c>
    </row>
    <row r="268" spans="1:4" x14ac:dyDescent="0.2">
      <c r="A268" s="153">
        <f t="shared" si="20"/>
        <v>265</v>
      </c>
      <c r="B268" s="154">
        <f t="shared" si="19"/>
        <v>0</v>
      </c>
      <c r="C268" s="155">
        <f t="shared" si="18"/>
        <v>4175</v>
      </c>
      <c r="D268" s="156">
        <f t="shared" si="21"/>
        <v>16700</v>
      </c>
    </row>
    <row r="269" spans="1:4" x14ac:dyDescent="0.2">
      <c r="A269" s="153">
        <f t="shared" si="20"/>
        <v>266</v>
      </c>
      <c r="B269" s="154">
        <f t="shared" si="19"/>
        <v>0</v>
      </c>
      <c r="C269" s="155">
        <f t="shared" si="18"/>
        <v>4175</v>
      </c>
      <c r="D269" s="156">
        <f t="shared" si="21"/>
        <v>16700</v>
      </c>
    </row>
    <row r="270" spans="1:4" x14ac:dyDescent="0.2">
      <c r="A270" s="153">
        <f t="shared" si="20"/>
        <v>267</v>
      </c>
      <c r="B270" s="154">
        <f t="shared" si="19"/>
        <v>0</v>
      </c>
      <c r="C270" s="155">
        <f t="shared" si="18"/>
        <v>4175</v>
      </c>
      <c r="D270" s="156">
        <f t="shared" si="21"/>
        <v>16700</v>
      </c>
    </row>
    <row r="271" spans="1:4" x14ac:dyDescent="0.2">
      <c r="A271" s="153">
        <f t="shared" si="20"/>
        <v>268</v>
      </c>
      <c r="B271" s="154">
        <f t="shared" si="19"/>
        <v>0</v>
      </c>
      <c r="C271" s="155">
        <f t="shared" ref="C271:C334" si="22">C270+B271</f>
        <v>4175</v>
      </c>
      <c r="D271" s="156">
        <f t="shared" si="21"/>
        <v>16700</v>
      </c>
    </row>
    <row r="272" spans="1:4" x14ac:dyDescent="0.2">
      <c r="A272" s="153">
        <f t="shared" si="20"/>
        <v>269</v>
      </c>
      <c r="B272" s="154">
        <f t="shared" si="19"/>
        <v>0</v>
      </c>
      <c r="C272" s="155">
        <f t="shared" si="22"/>
        <v>4175</v>
      </c>
      <c r="D272" s="156">
        <f t="shared" si="21"/>
        <v>16700</v>
      </c>
    </row>
    <row r="273" spans="1:4" x14ac:dyDescent="0.2">
      <c r="A273" s="153">
        <f t="shared" si="20"/>
        <v>270</v>
      </c>
      <c r="B273" s="154">
        <f t="shared" si="19"/>
        <v>0</v>
      </c>
      <c r="C273" s="155">
        <f t="shared" si="22"/>
        <v>4175</v>
      </c>
      <c r="D273" s="156">
        <f t="shared" si="21"/>
        <v>16700</v>
      </c>
    </row>
    <row r="274" spans="1:4" x14ac:dyDescent="0.2">
      <c r="A274" s="153">
        <f t="shared" si="20"/>
        <v>271</v>
      </c>
      <c r="B274" s="154">
        <f t="shared" si="19"/>
        <v>0</v>
      </c>
      <c r="C274" s="155">
        <f t="shared" si="22"/>
        <v>4175</v>
      </c>
      <c r="D274" s="156">
        <f t="shared" si="21"/>
        <v>16700</v>
      </c>
    </row>
    <row r="275" spans="1:4" x14ac:dyDescent="0.2">
      <c r="A275" s="153">
        <f t="shared" si="20"/>
        <v>272</v>
      </c>
      <c r="B275" s="154">
        <f t="shared" si="19"/>
        <v>0</v>
      </c>
      <c r="C275" s="155">
        <f t="shared" si="22"/>
        <v>4175</v>
      </c>
      <c r="D275" s="156">
        <f t="shared" si="21"/>
        <v>16700</v>
      </c>
    </row>
    <row r="276" spans="1:4" x14ac:dyDescent="0.2">
      <c r="A276" s="153">
        <f t="shared" si="20"/>
        <v>273</v>
      </c>
      <c r="B276" s="154">
        <f t="shared" si="19"/>
        <v>0</v>
      </c>
      <c r="C276" s="155">
        <f t="shared" si="22"/>
        <v>4175</v>
      </c>
      <c r="D276" s="156">
        <f t="shared" si="21"/>
        <v>16700</v>
      </c>
    </row>
    <row r="277" spans="1:4" x14ac:dyDescent="0.2">
      <c r="A277" s="153">
        <f t="shared" si="20"/>
        <v>274</v>
      </c>
      <c r="B277" s="154">
        <f t="shared" si="19"/>
        <v>0</v>
      </c>
      <c r="C277" s="155">
        <f t="shared" si="22"/>
        <v>4175</v>
      </c>
      <c r="D277" s="156">
        <f t="shared" si="21"/>
        <v>16700</v>
      </c>
    </row>
    <row r="278" spans="1:4" x14ac:dyDescent="0.2">
      <c r="A278" s="153">
        <f t="shared" si="20"/>
        <v>275</v>
      </c>
      <c r="B278" s="154">
        <f t="shared" si="19"/>
        <v>0</v>
      </c>
      <c r="C278" s="155">
        <f t="shared" si="22"/>
        <v>4175</v>
      </c>
      <c r="D278" s="156">
        <f t="shared" si="21"/>
        <v>16700</v>
      </c>
    </row>
    <row r="279" spans="1:4" x14ac:dyDescent="0.2">
      <c r="A279" s="153">
        <f t="shared" si="20"/>
        <v>276</v>
      </c>
      <c r="B279" s="154">
        <f t="shared" si="19"/>
        <v>0</v>
      </c>
      <c r="C279" s="155">
        <f t="shared" si="22"/>
        <v>4175</v>
      </c>
      <c r="D279" s="156">
        <f t="shared" si="21"/>
        <v>16700</v>
      </c>
    </row>
    <row r="280" spans="1:4" x14ac:dyDescent="0.2">
      <c r="A280" s="153">
        <f t="shared" si="20"/>
        <v>277</v>
      </c>
      <c r="B280" s="154">
        <f t="shared" si="19"/>
        <v>0</v>
      </c>
      <c r="C280" s="155">
        <f t="shared" si="22"/>
        <v>4175</v>
      </c>
      <c r="D280" s="156">
        <f t="shared" si="21"/>
        <v>16700</v>
      </c>
    </row>
    <row r="281" spans="1:4" x14ac:dyDescent="0.2">
      <c r="A281" s="153">
        <f t="shared" si="20"/>
        <v>278</v>
      </c>
      <c r="B281" s="154">
        <f t="shared" si="19"/>
        <v>0</v>
      </c>
      <c r="C281" s="155">
        <f t="shared" si="22"/>
        <v>4175</v>
      </c>
      <c r="D281" s="156">
        <f t="shared" si="21"/>
        <v>16700</v>
      </c>
    </row>
    <row r="282" spans="1:4" x14ac:dyDescent="0.2">
      <c r="A282" s="153">
        <f t="shared" si="20"/>
        <v>279</v>
      </c>
      <c r="B282" s="154">
        <f t="shared" si="19"/>
        <v>0</v>
      </c>
      <c r="C282" s="155">
        <f t="shared" si="22"/>
        <v>4175</v>
      </c>
      <c r="D282" s="156">
        <f t="shared" si="21"/>
        <v>16700</v>
      </c>
    </row>
    <row r="283" spans="1:4" x14ac:dyDescent="0.2">
      <c r="A283" s="153">
        <f t="shared" si="20"/>
        <v>280</v>
      </c>
      <c r="B283" s="154">
        <f t="shared" si="19"/>
        <v>0</v>
      </c>
      <c r="C283" s="155">
        <f t="shared" si="22"/>
        <v>4175</v>
      </c>
      <c r="D283" s="156">
        <f t="shared" si="21"/>
        <v>16700</v>
      </c>
    </row>
    <row r="284" spans="1:4" x14ac:dyDescent="0.2">
      <c r="A284" s="153">
        <f t="shared" si="20"/>
        <v>281</v>
      </c>
      <c r="B284" s="154">
        <f t="shared" si="19"/>
        <v>0</v>
      </c>
      <c r="C284" s="155">
        <f t="shared" si="22"/>
        <v>4175</v>
      </c>
      <c r="D284" s="156">
        <f t="shared" si="21"/>
        <v>16700</v>
      </c>
    </row>
    <row r="285" spans="1:4" x14ac:dyDescent="0.2">
      <c r="A285" s="153">
        <f t="shared" si="20"/>
        <v>282</v>
      </c>
      <c r="B285" s="154">
        <f t="shared" si="19"/>
        <v>0</v>
      </c>
      <c r="C285" s="155">
        <f t="shared" si="22"/>
        <v>4175</v>
      </c>
      <c r="D285" s="156">
        <f t="shared" si="21"/>
        <v>16700</v>
      </c>
    </row>
    <row r="286" spans="1:4" x14ac:dyDescent="0.2">
      <c r="A286" s="153">
        <f t="shared" si="20"/>
        <v>283</v>
      </c>
      <c r="B286" s="154">
        <f t="shared" si="19"/>
        <v>0</v>
      </c>
      <c r="C286" s="155">
        <f t="shared" si="22"/>
        <v>4175</v>
      </c>
      <c r="D286" s="156">
        <f t="shared" si="21"/>
        <v>16700</v>
      </c>
    </row>
    <row r="287" spans="1:4" x14ac:dyDescent="0.2">
      <c r="A287" s="153">
        <f t="shared" si="20"/>
        <v>284</v>
      </c>
      <c r="B287" s="154">
        <f t="shared" si="19"/>
        <v>0</v>
      </c>
      <c r="C287" s="155">
        <f t="shared" si="22"/>
        <v>4175</v>
      </c>
      <c r="D287" s="156">
        <f t="shared" si="21"/>
        <v>16700</v>
      </c>
    </row>
    <row r="288" spans="1:4" x14ac:dyDescent="0.2">
      <c r="A288" s="153">
        <f t="shared" si="20"/>
        <v>285</v>
      </c>
      <c r="B288" s="154">
        <f t="shared" si="19"/>
        <v>0</v>
      </c>
      <c r="C288" s="155">
        <f t="shared" si="22"/>
        <v>4175</v>
      </c>
      <c r="D288" s="156">
        <f t="shared" si="21"/>
        <v>16700</v>
      </c>
    </row>
    <row r="289" spans="1:4" x14ac:dyDescent="0.2">
      <c r="A289" s="153">
        <f t="shared" si="20"/>
        <v>286</v>
      </c>
      <c r="B289" s="154">
        <f t="shared" si="19"/>
        <v>0</v>
      </c>
      <c r="C289" s="155">
        <f t="shared" si="22"/>
        <v>4175</v>
      </c>
      <c r="D289" s="156">
        <f t="shared" si="21"/>
        <v>16700</v>
      </c>
    </row>
    <row r="290" spans="1:4" x14ac:dyDescent="0.2">
      <c r="A290" s="153">
        <f t="shared" si="20"/>
        <v>287</v>
      </c>
      <c r="B290" s="154">
        <f t="shared" si="19"/>
        <v>0</v>
      </c>
      <c r="C290" s="155">
        <f t="shared" si="22"/>
        <v>4175</v>
      </c>
      <c r="D290" s="156">
        <f t="shared" si="21"/>
        <v>16700</v>
      </c>
    </row>
    <row r="291" spans="1:4" x14ac:dyDescent="0.2">
      <c r="A291" s="153">
        <f t="shared" si="20"/>
        <v>288</v>
      </c>
      <c r="B291" s="154">
        <f t="shared" si="19"/>
        <v>0</v>
      </c>
      <c r="C291" s="155">
        <f t="shared" si="22"/>
        <v>4175</v>
      </c>
      <c r="D291" s="156">
        <f t="shared" si="21"/>
        <v>16700</v>
      </c>
    </row>
    <row r="292" spans="1:4" x14ac:dyDescent="0.2">
      <c r="A292" s="153">
        <f t="shared" si="20"/>
        <v>289</v>
      </c>
      <c r="B292" s="154">
        <f t="shared" si="19"/>
        <v>0</v>
      </c>
      <c r="C292" s="155">
        <f t="shared" si="22"/>
        <v>4175</v>
      </c>
      <c r="D292" s="156">
        <f t="shared" si="21"/>
        <v>16700</v>
      </c>
    </row>
    <row r="293" spans="1:4" x14ac:dyDescent="0.2">
      <c r="A293" s="153">
        <f t="shared" si="20"/>
        <v>290</v>
      </c>
      <c r="B293" s="154">
        <f t="shared" si="19"/>
        <v>0</v>
      </c>
      <c r="C293" s="155">
        <f t="shared" si="22"/>
        <v>4175</v>
      </c>
      <c r="D293" s="156">
        <f t="shared" si="21"/>
        <v>16700</v>
      </c>
    </row>
    <row r="294" spans="1:4" x14ac:dyDescent="0.2">
      <c r="A294" s="153">
        <f t="shared" si="20"/>
        <v>291</v>
      </c>
      <c r="B294" s="154">
        <f t="shared" si="19"/>
        <v>0</v>
      </c>
      <c r="C294" s="155">
        <f t="shared" si="22"/>
        <v>4175</v>
      </c>
      <c r="D294" s="156">
        <f t="shared" si="21"/>
        <v>16700</v>
      </c>
    </row>
    <row r="295" spans="1:4" x14ac:dyDescent="0.2">
      <c r="A295" s="153">
        <f t="shared" si="20"/>
        <v>292</v>
      </c>
      <c r="B295" s="154">
        <f t="shared" si="19"/>
        <v>0</v>
      </c>
      <c r="C295" s="155">
        <f t="shared" si="22"/>
        <v>4175</v>
      </c>
      <c r="D295" s="156">
        <f t="shared" si="21"/>
        <v>16700</v>
      </c>
    </row>
    <row r="296" spans="1:4" x14ac:dyDescent="0.2">
      <c r="A296" s="153">
        <f t="shared" si="20"/>
        <v>293</v>
      </c>
      <c r="B296" s="154">
        <f t="shared" si="19"/>
        <v>0</v>
      </c>
      <c r="C296" s="155">
        <f t="shared" si="22"/>
        <v>4175</v>
      </c>
      <c r="D296" s="156">
        <f t="shared" si="21"/>
        <v>16700</v>
      </c>
    </row>
    <row r="297" spans="1:4" x14ac:dyDescent="0.2">
      <c r="A297" s="153">
        <f t="shared" si="20"/>
        <v>294</v>
      </c>
      <c r="B297" s="154">
        <f t="shared" ref="B297:B360" si="23">B296</f>
        <v>0</v>
      </c>
      <c r="C297" s="155">
        <f t="shared" si="22"/>
        <v>4175</v>
      </c>
      <c r="D297" s="156">
        <f t="shared" si="21"/>
        <v>16700</v>
      </c>
    </row>
    <row r="298" spans="1:4" x14ac:dyDescent="0.2">
      <c r="A298" s="153">
        <f t="shared" si="20"/>
        <v>295</v>
      </c>
      <c r="B298" s="154">
        <f t="shared" si="23"/>
        <v>0</v>
      </c>
      <c r="C298" s="155">
        <f t="shared" si="22"/>
        <v>4175</v>
      </c>
      <c r="D298" s="156">
        <f t="shared" si="21"/>
        <v>16700</v>
      </c>
    </row>
    <row r="299" spans="1:4" x14ac:dyDescent="0.2">
      <c r="A299" s="153">
        <f t="shared" si="20"/>
        <v>296</v>
      </c>
      <c r="B299" s="154">
        <f t="shared" si="23"/>
        <v>0</v>
      </c>
      <c r="C299" s="155">
        <f t="shared" si="22"/>
        <v>4175</v>
      </c>
      <c r="D299" s="156">
        <f t="shared" si="21"/>
        <v>16700</v>
      </c>
    </row>
    <row r="300" spans="1:4" x14ac:dyDescent="0.2">
      <c r="A300" s="153">
        <f t="shared" si="20"/>
        <v>297</v>
      </c>
      <c r="B300" s="154">
        <f t="shared" si="23"/>
        <v>0</v>
      </c>
      <c r="C300" s="155">
        <f t="shared" si="22"/>
        <v>4175</v>
      </c>
      <c r="D300" s="156">
        <f t="shared" si="21"/>
        <v>16700</v>
      </c>
    </row>
    <row r="301" spans="1:4" x14ac:dyDescent="0.2">
      <c r="A301" s="153">
        <f t="shared" si="20"/>
        <v>298</v>
      </c>
      <c r="B301" s="154">
        <f t="shared" si="23"/>
        <v>0</v>
      </c>
      <c r="C301" s="155">
        <f t="shared" si="22"/>
        <v>4175</v>
      </c>
      <c r="D301" s="156">
        <f t="shared" si="21"/>
        <v>16700</v>
      </c>
    </row>
    <row r="302" spans="1:4" x14ac:dyDescent="0.2">
      <c r="A302" s="153">
        <f t="shared" si="20"/>
        <v>299</v>
      </c>
      <c r="B302" s="154">
        <f t="shared" si="23"/>
        <v>0</v>
      </c>
      <c r="C302" s="155">
        <f t="shared" si="22"/>
        <v>4175</v>
      </c>
      <c r="D302" s="156">
        <f t="shared" si="21"/>
        <v>16700</v>
      </c>
    </row>
    <row r="303" spans="1:4" x14ac:dyDescent="0.2">
      <c r="A303" s="153">
        <f t="shared" si="20"/>
        <v>300</v>
      </c>
      <c r="B303" s="154">
        <f t="shared" si="23"/>
        <v>0</v>
      </c>
      <c r="C303" s="155">
        <f t="shared" si="22"/>
        <v>4175</v>
      </c>
      <c r="D303" s="156">
        <f t="shared" si="21"/>
        <v>16700</v>
      </c>
    </row>
    <row r="304" spans="1:4" x14ac:dyDescent="0.2">
      <c r="A304" s="153">
        <f t="shared" si="20"/>
        <v>301</v>
      </c>
      <c r="B304" s="154">
        <f t="shared" si="23"/>
        <v>0</v>
      </c>
      <c r="C304" s="155">
        <f t="shared" si="22"/>
        <v>4175</v>
      </c>
      <c r="D304" s="156">
        <f t="shared" si="21"/>
        <v>16700</v>
      </c>
    </row>
    <row r="305" spans="1:4" x14ac:dyDescent="0.2">
      <c r="A305" s="153">
        <f t="shared" si="20"/>
        <v>302</v>
      </c>
      <c r="B305" s="154">
        <f t="shared" si="23"/>
        <v>0</v>
      </c>
      <c r="C305" s="155">
        <f t="shared" si="22"/>
        <v>4175</v>
      </c>
      <c r="D305" s="156">
        <f t="shared" si="21"/>
        <v>16700</v>
      </c>
    </row>
    <row r="306" spans="1:4" x14ac:dyDescent="0.2">
      <c r="A306" s="153">
        <f t="shared" si="20"/>
        <v>303</v>
      </c>
      <c r="B306" s="154">
        <f t="shared" si="23"/>
        <v>0</v>
      </c>
      <c r="C306" s="155">
        <f t="shared" si="22"/>
        <v>4175</v>
      </c>
      <c r="D306" s="156">
        <f t="shared" si="21"/>
        <v>16700</v>
      </c>
    </row>
    <row r="307" spans="1:4" x14ac:dyDescent="0.2">
      <c r="A307" s="153">
        <f t="shared" si="20"/>
        <v>304</v>
      </c>
      <c r="B307" s="154">
        <f t="shared" si="23"/>
        <v>0</v>
      </c>
      <c r="C307" s="155">
        <f t="shared" si="22"/>
        <v>4175</v>
      </c>
      <c r="D307" s="156">
        <f t="shared" si="21"/>
        <v>16700</v>
      </c>
    </row>
    <row r="308" spans="1:4" x14ac:dyDescent="0.2">
      <c r="A308" s="153">
        <f t="shared" si="20"/>
        <v>305</v>
      </c>
      <c r="B308" s="154">
        <f t="shared" si="23"/>
        <v>0</v>
      </c>
      <c r="C308" s="155">
        <f t="shared" si="22"/>
        <v>4175</v>
      </c>
      <c r="D308" s="156">
        <f t="shared" si="21"/>
        <v>16700</v>
      </c>
    </row>
    <row r="309" spans="1:4" x14ac:dyDescent="0.2">
      <c r="A309" s="153">
        <f t="shared" si="20"/>
        <v>306</v>
      </c>
      <c r="B309" s="154">
        <f t="shared" si="23"/>
        <v>0</v>
      </c>
      <c r="C309" s="155">
        <f t="shared" si="22"/>
        <v>4175</v>
      </c>
      <c r="D309" s="156">
        <f t="shared" si="21"/>
        <v>16700</v>
      </c>
    </row>
    <row r="310" spans="1:4" x14ac:dyDescent="0.2">
      <c r="A310" s="153">
        <f t="shared" si="20"/>
        <v>307</v>
      </c>
      <c r="B310" s="154">
        <f t="shared" si="23"/>
        <v>0</v>
      </c>
      <c r="C310" s="155">
        <f t="shared" si="22"/>
        <v>4175</v>
      </c>
      <c r="D310" s="156">
        <f t="shared" si="21"/>
        <v>16700</v>
      </c>
    </row>
    <row r="311" spans="1:4" x14ac:dyDescent="0.2">
      <c r="A311" s="153">
        <f t="shared" si="20"/>
        <v>308</v>
      </c>
      <c r="B311" s="154">
        <f t="shared" si="23"/>
        <v>0</v>
      </c>
      <c r="C311" s="155">
        <f t="shared" si="22"/>
        <v>4175</v>
      </c>
      <c r="D311" s="156">
        <f t="shared" si="21"/>
        <v>16700</v>
      </c>
    </row>
    <row r="312" spans="1:4" x14ac:dyDescent="0.2">
      <c r="A312" s="153">
        <f t="shared" si="20"/>
        <v>309</v>
      </c>
      <c r="B312" s="154">
        <f t="shared" si="23"/>
        <v>0</v>
      </c>
      <c r="C312" s="155">
        <f t="shared" si="22"/>
        <v>4175</v>
      </c>
      <c r="D312" s="156">
        <f t="shared" si="21"/>
        <v>16700</v>
      </c>
    </row>
    <row r="313" spans="1:4" x14ac:dyDescent="0.2">
      <c r="A313" s="153">
        <f t="shared" si="20"/>
        <v>310</v>
      </c>
      <c r="B313" s="154">
        <f t="shared" si="23"/>
        <v>0</v>
      </c>
      <c r="C313" s="155">
        <f t="shared" si="22"/>
        <v>4175</v>
      </c>
      <c r="D313" s="156">
        <f t="shared" si="21"/>
        <v>16700</v>
      </c>
    </row>
    <row r="314" spans="1:4" x14ac:dyDescent="0.2">
      <c r="A314" s="153">
        <f t="shared" si="20"/>
        <v>311</v>
      </c>
      <c r="B314" s="154">
        <f t="shared" si="23"/>
        <v>0</v>
      </c>
      <c r="C314" s="155">
        <f t="shared" si="22"/>
        <v>4175</v>
      </c>
      <c r="D314" s="156">
        <f t="shared" si="21"/>
        <v>16700</v>
      </c>
    </row>
    <row r="315" spans="1:4" x14ac:dyDescent="0.2">
      <c r="A315" s="153">
        <f t="shared" si="20"/>
        <v>312</v>
      </c>
      <c r="B315" s="154">
        <f t="shared" si="23"/>
        <v>0</v>
      </c>
      <c r="C315" s="155">
        <f t="shared" si="22"/>
        <v>4175</v>
      </c>
      <c r="D315" s="156">
        <f t="shared" si="21"/>
        <v>16700</v>
      </c>
    </row>
    <row r="316" spans="1:4" x14ac:dyDescent="0.2">
      <c r="A316" s="153">
        <f t="shared" si="20"/>
        <v>313</v>
      </c>
      <c r="B316" s="154">
        <f t="shared" si="23"/>
        <v>0</v>
      </c>
      <c r="C316" s="155">
        <f t="shared" si="22"/>
        <v>4175</v>
      </c>
      <c r="D316" s="156">
        <f t="shared" si="21"/>
        <v>16700</v>
      </c>
    </row>
    <row r="317" spans="1:4" x14ac:dyDescent="0.2">
      <c r="A317" s="153">
        <f t="shared" si="20"/>
        <v>314</v>
      </c>
      <c r="B317" s="154">
        <f t="shared" si="23"/>
        <v>0</v>
      </c>
      <c r="C317" s="155">
        <f t="shared" si="22"/>
        <v>4175</v>
      </c>
      <c r="D317" s="156">
        <f t="shared" si="21"/>
        <v>16700</v>
      </c>
    </row>
    <row r="318" spans="1:4" x14ac:dyDescent="0.2">
      <c r="A318" s="153">
        <f t="shared" si="20"/>
        <v>315</v>
      </c>
      <c r="B318" s="154">
        <f t="shared" si="23"/>
        <v>0</v>
      </c>
      <c r="C318" s="155">
        <f t="shared" si="22"/>
        <v>4175</v>
      </c>
      <c r="D318" s="156">
        <f t="shared" si="21"/>
        <v>16700</v>
      </c>
    </row>
    <row r="319" spans="1:4" x14ac:dyDescent="0.2">
      <c r="A319" s="153">
        <f t="shared" si="20"/>
        <v>316</v>
      </c>
      <c r="B319" s="154">
        <f t="shared" si="23"/>
        <v>0</v>
      </c>
      <c r="C319" s="155">
        <f t="shared" si="22"/>
        <v>4175</v>
      </c>
      <c r="D319" s="156">
        <f t="shared" si="21"/>
        <v>16700</v>
      </c>
    </row>
    <row r="320" spans="1:4" x14ac:dyDescent="0.2">
      <c r="A320" s="153">
        <f t="shared" si="20"/>
        <v>317</v>
      </c>
      <c r="B320" s="154">
        <f t="shared" si="23"/>
        <v>0</v>
      </c>
      <c r="C320" s="155">
        <f t="shared" si="22"/>
        <v>4175</v>
      </c>
      <c r="D320" s="156">
        <f t="shared" si="21"/>
        <v>16700</v>
      </c>
    </row>
    <row r="321" spans="1:4" x14ac:dyDescent="0.2">
      <c r="A321" s="153">
        <f t="shared" si="20"/>
        <v>318</v>
      </c>
      <c r="B321" s="154">
        <f t="shared" si="23"/>
        <v>0</v>
      </c>
      <c r="C321" s="155">
        <f t="shared" si="22"/>
        <v>4175</v>
      </c>
      <c r="D321" s="156">
        <f t="shared" si="21"/>
        <v>16700</v>
      </c>
    </row>
    <row r="322" spans="1:4" x14ac:dyDescent="0.2">
      <c r="A322" s="153">
        <f t="shared" si="20"/>
        <v>319</v>
      </c>
      <c r="B322" s="154">
        <f t="shared" si="23"/>
        <v>0</v>
      </c>
      <c r="C322" s="155">
        <f t="shared" si="22"/>
        <v>4175</v>
      </c>
      <c r="D322" s="156">
        <f t="shared" si="21"/>
        <v>16700</v>
      </c>
    </row>
    <row r="323" spans="1:4" x14ac:dyDescent="0.2">
      <c r="A323" s="153">
        <f t="shared" si="20"/>
        <v>320</v>
      </c>
      <c r="B323" s="154">
        <f t="shared" si="23"/>
        <v>0</v>
      </c>
      <c r="C323" s="155">
        <f t="shared" si="22"/>
        <v>4175</v>
      </c>
      <c r="D323" s="156">
        <f t="shared" si="21"/>
        <v>16700</v>
      </c>
    </row>
    <row r="324" spans="1:4" x14ac:dyDescent="0.2">
      <c r="A324" s="153">
        <f t="shared" si="20"/>
        <v>321</v>
      </c>
      <c r="B324" s="154">
        <f t="shared" si="23"/>
        <v>0</v>
      </c>
      <c r="C324" s="155">
        <f t="shared" si="22"/>
        <v>4175</v>
      </c>
      <c r="D324" s="156">
        <f t="shared" si="21"/>
        <v>16700</v>
      </c>
    </row>
    <row r="325" spans="1:4" x14ac:dyDescent="0.2">
      <c r="A325" s="153">
        <f t="shared" ref="A325:A388" si="24">A324+1</f>
        <v>322</v>
      </c>
      <c r="B325" s="154">
        <f t="shared" si="23"/>
        <v>0</v>
      </c>
      <c r="C325" s="155">
        <f t="shared" si="22"/>
        <v>4175</v>
      </c>
      <c r="D325" s="156">
        <f t="shared" ref="D325:D388" si="25">C325*4</f>
        <v>16700</v>
      </c>
    </row>
    <row r="326" spans="1:4" x14ac:dyDescent="0.2">
      <c r="A326" s="153">
        <f t="shared" si="24"/>
        <v>323</v>
      </c>
      <c r="B326" s="154">
        <f t="shared" si="23"/>
        <v>0</v>
      </c>
      <c r="C326" s="155">
        <f t="shared" si="22"/>
        <v>4175</v>
      </c>
      <c r="D326" s="156">
        <f t="shared" si="25"/>
        <v>16700</v>
      </c>
    </row>
    <row r="327" spans="1:4" x14ac:dyDescent="0.2">
      <c r="A327" s="153">
        <f t="shared" si="24"/>
        <v>324</v>
      </c>
      <c r="B327" s="154">
        <f t="shared" si="23"/>
        <v>0</v>
      </c>
      <c r="C327" s="155">
        <f t="shared" si="22"/>
        <v>4175</v>
      </c>
      <c r="D327" s="156">
        <f t="shared" si="25"/>
        <v>16700</v>
      </c>
    </row>
    <row r="328" spans="1:4" x14ac:dyDescent="0.2">
      <c r="A328" s="153">
        <f t="shared" si="24"/>
        <v>325</v>
      </c>
      <c r="B328" s="154">
        <f t="shared" si="23"/>
        <v>0</v>
      </c>
      <c r="C328" s="155">
        <f t="shared" si="22"/>
        <v>4175</v>
      </c>
      <c r="D328" s="156">
        <f t="shared" si="25"/>
        <v>16700</v>
      </c>
    </row>
    <row r="329" spans="1:4" x14ac:dyDescent="0.2">
      <c r="A329" s="153">
        <f t="shared" si="24"/>
        <v>326</v>
      </c>
      <c r="B329" s="154">
        <f t="shared" si="23"/>
        <v>0</v>
      </c>
      <c r="C329" s="155">
        <f t="shared" si="22"/>
        <v>4175</v>
      </c>
      <c r="D329" s="156">
        <f t="shared" si="25"/>
        <v>16700</v>
      </c>
    </row>
    <row r="330" spans="1:4" x14ac:dyDescent="0.2">
      <c r="A330" s="153">
        <f t="shared" si="24"/>
        <v>327</v>
      </c>
      <c r="B330" s="154">
        <f t="shared" si="23"/>
        <v>0</v>
      </c>
      <c r="C330" s="155">
        <f t="shared" si="22"/>
        <v>4175</v>
      </c>
      <c r="D330" s="156">
        <f t="shared" si="25"/>
        <v>16700</v>
      </c>
    </row>
    <row r="331" spans="1:4" x14ac:dyDescent="0.2">
      <c r="A331" s="153">
        <f t="shared" si="24"/>
        <v>328</v>
      </c>
      <c r="B331" s="154">
        <f t="shared" si="23"/>
        <v>0</v>
      </c>
      <c r="C331" s="155">
        <f t="shared" si="22"/>
        <v>4175</v>
      </c>
      <c r="D331" s="156">
        <f t="shared" si="25"/>
        <v>16700</v>
      </c>
    </row>
    <row r="332" spans="1:4" x14ac:dyDescent="0.2">
      <c r="A332" s="153">
        <f t="shared" si="24"/>
        <v>329</v>
      </c>
      <c r="B332" s="154">
        <f t="shared" si="23"/>
        <v>0</v>
      </c>
      <c r="C332" s="155">
        <f t="shared" si="22"/>
        <v>4175</v>
      </c>
      <c r="D332" s="156">
        <f t="shared" si="25"/>
        <v>16700</v>
      </c>
    </row>
    <row r="333" spans="1:4" x14ac:dyDescent="0.2">
      <c r="A333" s="153">
        <f t="shared" si="24"/>
        <v>330</v>
      </c>
      <c r="B333" s="154">
        <f t="shared" si="23"/>
        <v>0</v>
      </c>
      <c r="C333" s="155">
        <f t="shared" si="22"/>
        <v>4175</v>
      </c>
      <c r="D333" s="156">
        <f t="shared" si="25"/>
        <v>16700</v>
      </c>
    </row>
    <row r="334" spans="1:4" x14ac:dyDescent="0.2">
      <c r="A334" s="153">
        <f t="shared" si="24"/>
        <v>331</v>
      </c>
      <c r="B334" s="154">
        <f t="shared" si="23"/>
        <v>0</v>
      </c>
      <c r="C334" s="155">
        <f t="shared" si="22"/>
        <v>4175</v>
      </c>
      <c r="D334" s="156">
        <f t="shared" si="25"/>
        <v>16700</v>
      </c>
    </row>
    <row r="335" spans="1:4" x14ac:dyDescent="0.2">
      <c r="A335" s="153">
        <f t="shared" si="24"/>
        <v>332</v>
      </c>
      <c r="B335" s="154">
        <f t="shared" si="23"/>
        <v>0</v>
      </c>
      <c r="C335" s="155">
        <f t="shared" ref="C335:C398" si="26">C334+B335</f>
        <v>4175</v>
      </c>
      <c r="D335" s="156">
        <f t="shared" si="25"/>
        <v>16700</v>
      </c>
    </row>
    <row r="336" spans="1:4" x14ac:dyDescent="0.2">
      <c r="A336" s="153">
        <f t="shared" si="24"/>
        <v>333</v>
      </c>
      <c r="B336" s="154">
        <f t="shared" si="23"/>
        <v>0</v>
      </c>
      <c r="C336" s="155">
        <f t="shared" si="26"/>
        <v>4175</v>
      </c>
      <c r="D336" s="156">
        <f t="shared" si="25"/>
        <v>16700</v>
      </c>
    </row>
    <row r="337" spans="1:4" x14ac:dyDescent="0.2">
      <c r="A337" s="153">
        <f t="shared" si="24"/>
        <v>334</v>
      </c>
      <c r="B337" s="154">
        <f t="shared" si="23"/>
        <v>0</v>
      </c>
      <c r="C337" s="155">
        <f t="shared" si="26"/>
        <v>4175</v>
      </c>
      <c r="D337" s="156">
        <f t="shared" si="25"/>
        <v>16700</v>
      </c>
    </row>
    <row r="338" spans="1:4" x14ac:dyDescent="0.2">
      <c r="A338" s="153">
        <f t="shared" si="24"/>
        <v>335</v>
      </c>
      <c r="B338" s="154">
        <f t="shared" si="23"/>
        <v>0</v>
      </c>
      <c r="C338" s="155">
        <f t="shared" si="26"/>
        <v>4175</v>
      </c>
      <c r="D338" s="156">
        <f t="shared" si="25"/>
        <v>16700</v>
      </c>
    </row>
    <row r="339" spans="1:4" x14ac:dyDescent="0.2">
      <c r="A339" s="153">
        <f t="shared" si="24"/>
        <v>336</v>
      </c>
      <c r="B339" s="154">
        <f t="shared" si="23"/>
        <v>0</v>
      </c>
      <c r="C339" s="155">
        <f t="shared" si="26"/>
        <v>4175</v>
      </c>
      <c r="D339" s="156">
        <f t="shared" si="25"/>
        <v>16700</v>
      </c>
    </row>
    <row r="340" spans="1:4" x14ac:dyDescent="0.2">
      <c r="A340" s="153">
        <f t="shared" si="24"/>
        <v>337</v>
      </c>
      <c r="B340" s="154">
        <f t="shared" si="23"/>
        <v>0</v>
      </c>
      <c r="C340" s="155">
        <f t="shared" si="26"/>
        <v>4175</v>
      </c>
      <c r="D340" s="156">
        <f t="shared" si="25"/>
        <v>16700</v>
      </c>
    </row>
    <row r="341" spans="1:4" x14ac:dyDescent="0.2">
      <c r="A341" s="153">
        <f t="shared" si="24"/>
        <v>338</v>
      </c>
      <c r="B341" s="154">
        <f t="shared" si="23"/>
        <v>0</v>
      </c>
      <c r="C341" s="155">
        <f t="shared" si="26"/>
        <v>4175</v>
      </c>
      <c r="D341" s="156">
        <f t="shared" si="25"/>
        <v>16700</v>
      </c>
    </row>
    <row r="342" spans="1:4" x14ac:dyDescent="0.2">
      <c r="A342" s="153">
        <f t="shared" si="24"/>
        <v>339</v>
      </c>
      <c r="B342" s="154">
        <f t="shared" si="23"/>
        <v>0</v>
      </c>
      <c r="C342" s="155">
        <f t="shared" si="26"/>
        <v>4175</v>
      </c>
      <c r="D342" s="156">
        <f t="shared" si="25"/>
        <v>16700</v>
      </c>
    </row>
    <row r="343" spans="1:4" x14ac:dyDescent="0.2">
      <c r="A343" s="153">
        <f t="shared" si="24"/>
        <v>340</v>
      </c>
      <c r="B343" s="154">
        <f t="shared" si="23"/>
        <v>0</v>
      </c>
      <c r="C343" s="155">
        <f t="shared" si="26"/>
        <v>4175</v>
      </c>
      <c r="D343" s="156">
        <f t="shared" si="25"/>
        <v>16700</v>
      </c>
    </row>
    <row r="344" spans="1:4" x14ac:dyDescent="0.2">
      <c r="A344" s="153">
        <f t="shared" si="24"/>
        <v>341</v>
      </c>
      <c r="B344" s="154">
        <f t="shared" si="23"/>
        <v>0</v>
      </c>
      <c r="C344" s="155">
        <f t="shared" si="26"/>
        <v>4175</v>
      </c>
      <c r="D344" s="156">
        <f t="shared" si="25"/>
        <v>16700</v>
      </c>
    </row>
    <row r="345" spans="1:4" x14ac:dyDescent="0.2">
      <c r="A345" s="153">
        <f t="shared" si="24"/>
        <v>342</v>
      </c>
      <c r="B345" s="154">
        <f t="shared" si="23"/>
        <v>0</v>
      </c>
      <c r="C345" s="155">
        <f t="shared" si="26"/>
        <v>4175</v>
      </c>
      <c r="D345" s="156">
        <f t="shared" si="25"/>
        <v>16700</v>
      </c>
    </row>
    <row r="346" spans="1:4" x14ac:dyDescent="0.2">
      <c r="A346" s="153">
        <f t="shared" si="24"/>
        <v>343</v>
      </c>
      <c r="B346" s="154">
        <f t="shared" si="23"/>
        <v>0</v>
      </c>
      <c r="C346" s="155">
        <f t="shared" si="26"/>
        <v>4175</v>
      </c>
      <c r="D346" s="156">
        <f t="shared" si="25"/>
        <v>16700</v>
      </c>
    </row>
    <row r="347" spans="1:4" x14ac:dyDescent="0.2">
      <c r="A347" s="153">
        <f t="shared" si="24"/>
        <v>344</v>
      </c>
      <c r="B347" s="154">
        <f t="shared" si="23"/>
        <v>0</v>
      </c>
      <c r="C347" s="155">
        <f t="shared" si="26"/>
        <v>4175</v>
      </c>
      <c r="D347" s="156">
        <f t="shared" si="25"/>
        <v>16700</v>
      </c>
    </row>
    <row r="348" spans="1:4" x14ac:dyDescent="0.2">
      <c r="A348" s="153">
        <f t="shared" si="24"/>
        <v>345</v>
      </c>
      <c r="B348" s="154">
        <f t="shared" si="23"/>
        <v>0</v>
      </c>
      <c r="C348" s="155">
        <f t="shared" si="26"/>
        <v>4175</v>
      </c>
      <c r="D348" s="156">
        <f t="shared" si="25"/>
        <v>16700</v>
      </c>
    </row>
    <row r="349" spans="1:4" x14ac:dyDescent="0.2">
      <c r="A349" s="153">
        <f t="shared" si="24"/>
        <v>346</v>
      </c>
      <c r="B349" s="154">
        <f t="shared" si="23"/>
        <v>0</v>
      </c>
      <c r="C349" s="155">
        <f t="shared" si="26"/>
        <v>4175</v>
      </c>
      <c r="D349" s="156">
        <f t="shared" si="25"/>
        <v>16700</v>
      </c>
    </row>
    <row r="350" spans="1:4" x14ac:dyDescent="0.2">
      <c r="A350" s="153">
        <f t="shared" si="24"/>
        <v>347</v>
      </c>
      <c r="B350" s="154">
        <f t="shared" si="23"/>
        <v>0</v>
      </c>
      <c r="C350" s="155">
        <f t="shared" si="26"/>
        <v>4175</v>
      </c>
      <c r="D350" s="156">
        <f t="shared" si="25"/>
        <v>16700</v>
      </c>
    </row>
    <row r="351" spans="1:4" x14ac:dyDescent="0.2">
      <c r="A351" s="153">
        <f t="shared" si="24"/>
        <v>348</v>
      </c>
      <c r="B351" s="154">
        <f t="shared" si="23"/>
        <v>0</v>
      </c>
      <c r="C351" s="155">
        <f t="shared" si="26"/>
        <v>4175</v>
      </c>
      <c r="D351" s="156">
        <f t="shared" si="25"/>
        <v>16700</v>
      </c>
    </row>
    <row r="352" spans="1:4" x14ac:dyDescent="0.2">
      <c r="A352" s="153">
        <f t="shared" si="24"/>
        <v>349</v>
      </c>
      <c r="B352" s="154">
        <f t="shared" si="23"/>
        <v>0</v>
      </c>
      <c r="C352" s="155">
        <f t="shared" si="26"/>
        <v>4175</v>
      </c>
      <c r="D352" s="156">
        <f t="shared" si="25"/>
        <v>16700</v>
      </c>
    </row>
    <row r="353" spans="1:4" x14ac:dyDescent="0.2">
      <c r="A353" s="153">
        <f t="shared" si="24"/>
        <v>350</v>
      </c>
      <c r="B353" s="154">
        <f t="shared" si="23"/>
        <v>0</v>
      </c>
      <c r="C353" s="155">
        <f t="shared" si="26"/>
        <v>4175</v>
      </c>
      <c r="D353" s="156">
        <f t="shared" si="25"/>
        <v>16700</v>
      </c>
    </row>
    <row r="354" spans="1:4" x14ac:dyDescent="0.2">
      <c r="A354" s="153">
        <f t="shared" si="24"/>
        <v>351</v>
      </c>
      <c r="B354" s="154">
        <f t="shared" si="23"/>
        <v>0</v>
      </c>
      <c r="C354" s="155">
        <f t="shared" si="26"/>
        <v>4175</v>
      </c>
      <c r="D354" s="156">
        <f t="shared" si="25"/>
        <v>16700</v>
      </c>
    </row>
    <row r="355" spans="1:4" x14ac:dyDescent="0.2">
      <c r="A355" s="153">
        <f t="shared" si="24"/>
        <v>352</v>
      </c>
      <c r="B355" s="154">
        <f t="shared" si="23"/>
        <v>0</v>
      </c>
      <c r="C355" s="155">
        <f t="shared" si="26"/>
        <v>4175</v>
      </c>
      <c r="D355" s="156">
        <f t="shared" si="25"/>
        <v>16700</v>
      </c>
    </row>
    <row r="356" spans="1:4" x14ac:dyDescent="0.2">
      <c r="A356" s="153">
        <f t="shared" si="24"/>
        <v>353</v>
      </c>
      <c r="B356" s="154">
        <f t="shared" si="23"/>
        <v>0</v>
      </c>
      <c r="C356" s="155">
        <f t="shared" si="26"/>
        <v>4175</v>
      </c>
      <c r="D356" s="156">
        <f t="shared" si="25"/>
        <v>16700</v>
      </c>
    </row>
    <row r="357" spans="1:4" x14ac:dyDescent="0.2">
      <c r="A357" s="153">
        <f t="shared" si="24"/>
        <v>354</v>
      </c>
      <c r="B357" s="154">
        <f t="shared" si="23"/>
        <v>0</v>
      </c>
      <c r="C357" s="155">
        <f t="shared" si="26"/>
        <v>4175</v>
      </c>
      <c r="D357" s="156">
        <f t="shared" si="25"/>
        <v>16700</v>
      </c>
    </row>
    <row r="358" spans="1:4" x14ac:dyDescent="0.2">
      <c r="A358" s="153">
        <f t="shared" si="24"/>
        <v>355</v>
      </c>
      <c r="B358" s="154">
        <f t="shared" si="23"/>
        <v>0</v>
      </c>
      <c r="C358" s="155">
        <f t="shared" si="26"/>
        <v>4175</v>
      </c>
      <c r="D358" s="156">
        <f t="shared" si="25"/>
        <v>16700</v>
      </c>
    </row>
    <row r="359" spans="1:4" x14ac:dyDescent="0.2">
      <c r="A359" s="153">
        <f t="shared" si="24"/>
        <v>356</v>
      </c>
      <c r="B359" s="154">
        <f t="shared" si="23"/>
        <v>0</v>
      </c>
      <c r="C359" s="155">
        <f t="shared" si="26"/>
        <v>4175</v>
      </c>
      <c r="D359" s="156">
        <f t="shared" si="25"/>
        <v>16700</v>
      </c>
    </row>
    <row r="360" spans="1:4" x14ac:dyDescent="0.2">
      <c r="A360" s="153">
        <f t="shared" si="24"/>
        <v>357</v>
      </c>
      <c r="B360" s="154">
        <f t="shared" si="23"/>
        <v>0</v>
      </c>
      <c r="C360" s="155">
        <f t="shared" si="26"/>
        <v>4175</v>
      </c>
      <c r="D360" s="156">
        <f t="shared" si="25"/>
        <v>16700</v>
      </c>
    </row>
    <row r="361" spans="1:4" x14ac:dyDescent="0.2">
      <c r="A361" s="153">
        <f t="shared" si="24"/>
        <v>358</v>
      </c>
      <c r="B361" s="154">
        <f t="shared" ref="B361:B424" si="27">B360</f>
        <v>0</v>
      </c>
      <c r="C361" s="155">
        <f t="shared" si="26"/>
        <v>4175</v>
      </c>
      <c r="D361" s="156">
        <f t="shared" si="25"/>
        <v>16700</v>
      </c>
    </row>
    <row r="362" spans="1:4" x14ac:dyDescent="0.2">
      <c r="A362" s="153">
        <f t="shared" si="24"/>
        <v>359</v>
      </c>
      <c r="B362" s="154">
        <f t="shared" si="27"/>
        <v>0</v>
      </c>
      <c r="C362" s="155">
        <f t="shared" si="26"/>
        <v>4175</v>
      </c>
      <c r="D362" s="156">
        <f t="shared" si="25"/>
        <v>16700</v>
      </c>
    </row>
    <row r="363" spans="1:4" x14ac:dyDescent="0.2">
      <c r="A363" s="153">
        <f t="shared" si="24"/>
        <v>360</v>
      </c>
      <c r="B363" s="154">
        <f t="shared" si="27"/>
        <v>0</v>
      </c>
      <c r="C363" s="155">
        <f t="shared" si="26"/>
        <v>4175</v>
      </c>
      <c r="D363" s="156">
        <f t="shared" si="25"/>
        <v>16700</v>
      </c>
    </row>
    <row r="364" spans="1:4" x14ac:dyDescent="0.2">
      <c r="A364" s="153">
        <f t="shared" si="24"/>
        <v>361</v>
      </c>
      <c r="B364" s="154">
        <f t="shared" si="27"/>
        <v>0</v>
      </c>
      <c r="C364" s="155">
        <f t="shared" si="26"/>
        <v>4175</v>
      </c>
      <c r="D364" s="156">
        <f t="shared" si="25"/>
        <v>16700</v>
      </c>
    </row>
    <row r="365" spans="1:4" x14ac:dyDescent="0.2">
      <c r="A365" s="153">
        <f t="shared" si="24"/>
        <v>362</v>
      </c>
      <c r="B365" s="154">
        <f t="shared" si="27"/>
        <v>0</v>
      </c>
      <c r="C365" s="155">
        <f t="shared" si="26"/>
        <v>4175</v>
      </c>
      <c r="D365" s="156">
        <f t="shared" si="25"/>
        <v>16700</v>
      </c>
    </row>
    <row r="366" spans="1:4" x14ac:dyDescent="0.2">
      <c r="A366" s="153">
        <f t="shared" si="24"/>
        <v>363</v>
      </c>
      <c r="B366" s="154">
        <f t="shared" si="27"/>
        <v>0</v>
      </c>
      <c r="C366" s="155">
        <f t="shared" si="26"/>
        <v>4175</v>
      </c>
      <c r="D366" s="156">
        <f t="shared" si="25"/>
        <v>16700</v>
      </c>
    </row>
    <row r="367" spans="1:4" x14ac:dyDescent="0.2">
      <c r="A367" s="153">
        <f t="shared" si="24"/>
        <v>364</v>
      </c>
      <c r="B367" s="154">
        <f t="shared" si="27"/>
        <v>0</v>
      </c>
      <c r="C367" s="155">
        <f t="shared" si="26"/>
        <v>4175</v>
      </c>
      <c r="D367" s="156">
        <f t="shared" si="25"/>
        <v>16700</v>
      </c>
    </row>
    <row r="368" spans="1:4" x14ac:dyDescent="0.2">
      <c r="A368" s="153">
        <f t="shared" si="24"/>
        <v>365</v>
      </c>
      <c r="B368" s="154">
        <f t="shared" si="27"/>
        <v>0</v>
      </c>
      <c r="C368" s="155">
        <f t="shared" si="26"/>
        <v>4175</v>
      </c>
      <c r="D368" s="156">
        <f t="shared" si="25"/>
        <v>16700</v>
      </c>
    </row>
    <row r="369" spans="1:4" x14ac:dyDescent="0.2">
      <c r="A369" s="153">
        <f t="shared" si="24"/>
        <v>366</v>
      </c>
      <c r="B369" s="154">
        <f t="shared" si="27"/>
        <v>0</v>
      </c>
      <c r="C369" s="155">
        <f t="shared" si="26"/>
        <v>4175</v>
      </c>
      <c r="D369" s="156">
        <f t="shared" si="25"/>
        <v>16700</v>
      </c>
    </row>
    <row r="370" spans="1:4" x14ac:dyDescent="0.2">
      <c r="A370" s="153">
        <f t="shared" si="24"/>
        <v>367</v>
      </c>
      <c r="B370" s="154">
        <f t="shared" si="27"/>
        <v>0</v>
      </c>
      <c r="C370" s="155">
        <f t="shared" si="26"/>
        <v>4175</v>
      </c>
      <c r="D370" s="156">
        <f t="shared" si="25"/>
        <v>16700</v>
      </c>
    </row>
    <row r="371" spans="1:4" x14ac:dyDescent="0.2">
      <c r="A371" s="153">
        <f t="shared" si="24"/>
        <v>368</v>
      </c>
      <c r="B371" s="154">
        <f t="shared" si="27"/>
        <v>0</v>
      </c>
      <c r="C371" s="155">
        <f t="shared" si="26"/>
        <v>4175</v>
      </c>
      <c r="D371" s="156">
        <f t="shared" si="25"/>
        <v>16700</v>
      </c>
    </row>
    <row r="372" spans="1:4" x14ac:dyDescent="0.2">
      <c r="A372" s="153">
        <f t="shared" si="24"/>
        <v>369</v>
      </c>
      <c r="B372" s="154">
        <f t="shared" si="27"/>
        <v>0</v>
      </c>
      <c r="C372" s="155">
        <f t="shared" si="26"/>
        <v>4175</v>
      </c>
      <c r="D372" s="156">
        <f t="shared" si="25"/>
        <v>16700</v>
      </c>
    </row>
    <row r="373" spans="1:4" x14ac:dyDescent="0.2">
      <c r="A373" s="153">
        <f t="shared" si="24"/>
        <v>370</v>
      </c>
      <c r="B373" s="154">
        <f t="shared" si="27"/>
        <v>0</v>
      </c>
      <c r="C373" s="155">
        <f t="shared" si="26"/>
        <v>4175</v>
      </c>
      <c r="D373" s="156">
        <f t="shared" si="25"/>
        <v>16700</v>
      </c>
    </row>
    <row r="374" spans="1:4" x14ac:dyDescent="0.2">
      <c r="A374" s="153">
        <f t="shared" si="24"/>
        <v>371</v>
      </c>
      <c r="B374" s="154">
        <f t="shared" si="27"/>
        <v>0</v>
      </c>
      <c r="C374" s="155">
        <f t="shared" si="26"/>
        <v>4175</v>
      </c>
      <c r="D374" s="156">
        <f t="shared" si="25"/>
        <v>16700</v>
      </c>
    </row>
    <row r="375" spans="1:4" x14ac:dyDescent="0.2">
      <c r="A375" s="153">
        <f t="shared" si="24"/>
        <v>372</v>
      </c>
      <c r="B375" s="154">
        <f t="shared" si="27"/>
        <v>0</v>
      </c>
      <c r="C375" s="155">
        <f t="shared" si="26"/>
        <v>4175</v>
      </c>
      <c r="D375" s="156">
        <f t="shared" si="25"/>
        <v>16700</v>
      </c>
    </row>
    <row r="376" spans="1:4" x14ac:dyDescent="0.2">
      <c r="A376" s="153">
        <f t="shared" si="24"/>
        <v>373</v>
      </c>
      <c r="B376" s="154">
        <f t="shared" si="27"/>
        <v>0</v>
      </c>
      <c r="C376" s="155">
        <f t="shared" si="26"/>
        <v>4175</v>
      </c>
      <c r="D376" s="156">
        <f t="shared" si="25"/>
        <v>16700</v>
      </c>
    </row>
    <row r="377" spans="1:4" x14ac:dyDescent="0.2">
      <c r="A377" s="153">
        <f t="shared" si="24"/>
        <v>374</v>
      </c>
      <c r="B377" s="154">
        <f t="shared" si="27"/>
        <v>0</v>
      </c>
      <c r="C377" s="155">
        <f t="shared" si="26"/>
        <v>4175</v>
      </c>
      <c r="D377" s="156">
        <f t="shared" si="25"/>
        <v>16700</v>
      </c>
    </row>
    <row r="378" spans="1:4" x14ac:dyDescent="0.2">
      <c r="A378" s="153">
        <f t="shared" si="24"/>
        <v>375</v>
      </c>
      <c r="B378" s="154">
        <f t="shared" si="27"/>
        <v>0</v>
      </c>
      <c r="C378" s="155">
        <f t="shared" si="26"/>
        <v>4175</v>
      </c>
      <c r="D378" s="156">
        <f t="shared" si="25"/>
        <v>16700</v>
      </c>
    </row>
    <row r="379" spans="1:4" x14ac:dyDescent="0.2">
      <c r="A379" s="153">
        <f t="shared" si="24"/>
        <v>376</v>
      </c>
      <c r="B379" s="154">
        <f t="shared" si="27"/>
        <v>0</v>
      </c>
      <c r="C379" s="155">
        <f t="shared" si="26"/>
        <v>4175</v>
      </c>
      <c r="D379" s="156">
        <f t="shared" si="25"/>
        <v>16700</v>
      </c>
    </row>
    <row r="380" spans="1:4" x14ac:dyDescent="0.2">
      <c r="A380" s="153">
        <f t="shared" si="24"/>
        <v>377</v>
      </c>
      <c r="B380" s="154">
        <f t="shared" si="27"/>
        <v>0</v>
      </c>
      <c r="C380" s="155">
        <f t="shared" si="26"/>
        <v>4175</v>
      </c>
      <c r="D380" s="156">
        <f t="shared" si="25"/>
        <v>16700</v>
      </c>
    </row>
    <row r="381" spans="1:4" x14ac:dyDescent="0.2">
      <c r="A381" s="153">
        <f t="shared" si="24"/>
        <v>378</v>
      </c>
      <c r="B381" s="154">
        <f t="shared" si="27"/>
        <v>0</v>
      </c>
      <c r="C381" s="155">
        <f t="shared" si="26"/>
        <v>4175</v>
      </c>
      <c r="D381" s="156">
        <f t="shared" si="25"/>
        <v>16700</v>
      </c>
    </row>
    <row r="382" spans="1:4" x14ac:dyDescent="0.2">
      <c r="A382" s="153">
        <f t="shared" si="24"/>
        <v>379</v>
      </c>
      <c r="B382" s="154">
        <f t="shared" si="27"/>
        <v>0</v>
      </c>
      <c r="C382" s="155">
        <f t="shared" si="26"/>
        <v>4175</v>
      </c>
      <c r="D382" s="156">
        <f t="shared" si="25"/>
        <v>16700</v>
      </c>
    </row>
    <row r="383" spans="1:4" x14ac:dyDescent="0.2">
      <c r="A383" s="153">
        <f t="shared" si="24"/>
        <v>380</v>
      </c>
      <c r="B383" s="154">
        <f t="shared" si="27"/>
        <v>0</v>
      </c>
      <c r="C383" s="155">
        <f t="shared" si="26"/>
        <v>4175</v>
      </c>
      <c r="D383" s="156">
        <f t="shared" si="25"/>
        <v>16700</v>
      </c>
    </row>
    <row r="384" spans="1:4" x14ac:dyDescent="0.2">
      <c r="A384" s="153">
        <f t="shared" si="24"/>
        <v>381</v>
      </c>
      <c r="B384" s="154">
        <f t="shared" si="27"/>
        <v>0</v>
      </c>
      <c r="C384" s="155">
        <f t="shared" si="26"/>
        <v>4175</v>
      </c>
      <c r="D384" s="156">
        <f t="shared" si="25"/>
        <v>16700</v>
      </c>
    </row>
    <row r="385" spans="1:4" x14ac:dyDescent="0.2">
      <c r="A385" s="153">
        <f t="shared" si="24"/>
        <v>382</v>
      </c>
      <c r="B385" s="154">
        <f t="shared" si="27"/>
        <v>0</v>
      </c>
      <c r="C385" s="155">
        <f t="shared" si="26"/>
        <v>4175</v>
      </c>
      <c r="D385" s="156">
        <f t="shared" si="25"/>
        <v>16700</v>
      </c>
    </row>
    <row r="386" spans="1:4" x14ac:dyDescent="0.2">
      <c r="A386" s="153">
        <f t="shared" si="24"/>
        <v>383</v>
      </c>
      <c r="B386" s="154">
        <f t="shared" si="27"/>
        <v>0</v>
      </c>
      <c r="C386" s="155">
        <f t="shared" si="26"/>
        <v>4175</v>
      </c>
      <c r="D386" s="156">
        <f t="shared" si="25"/>
        <v>16700</v>
      </c>
    </row>
    <row r="387" spans="1:4" x14ac:dyDescent="0.2">
      <c r="A387" s="153">
        <f t="shared" si="24"/>
        <v>384</v>
      </c>
      <c r="B387" s="154">
        <f t="shared" si="27"/>
        <v>0</v>
      </c>
      <c r="C387" s="155">
        <f t="shared" si="26"/>
        <v>4175</v>
      </c>
      <c r="D387" s="156">
        <f t="shared" si="25"/>
        <v>16700</v>
      </c>
    </row>
    <row r="388" spans="1:4" x14ac:dyDescent="0.2">
      <c r="A388" s="153">
        <f t="shared" si="24"/>
        <v>385</v>
      </c>
      <c r="B388" s="154">
        <f t="shared" si="27"/>
        <v>0</v>
      </c>
      <c r="C388" s="155">
        <f t="shared" si="26"/>
        <v>4175</v>
      </c>
      <c r="D388" s="156">
        <f t="shared" si="25"/>
        <v>16700</v>
      </c>
    </row>
    <row r="389" spans="1:4" x14ac:dyDescent="0.2">
      <c r="A389" s="153">
        <f t="shared" ref="A389:A452" si="28">A388+1</f>
        <v>386</v>
      </c>
      <c r="B389" s="154">
        <f t="shared" si="27"/>
        <v>0</v>
      </c>
      <c r="C389" s="155">
        <f t="shared" si="26"/>
        <v>4175</v>
      </c>
      <c r="D389" s="156">
        <f t="shared" ref="D389:D452" si="29">C389*4</f>
        <v>16700</v>
      </c>
    </row>
    <row r="390" spans="1:4" x14ac:dyDescent="0.2">
      <c r="A390" s="153">
        <f t="shared" si="28"/>
        <v>387</v>
      </c>
      <c r="B390" s="154">
        <f t="shared" si="27"/>
        <v>0</v>
      </c>
      <c r="C390" s="155">
        <f t="shared" si="26"/>
        <v>4175</v>
      </c>
      <c r="D390" s="156">
        <f t="shared" si="29"/>
        <v>16700</v>
      </c>
    </row>
    <row r="391" spans="1:4" x14ac:dyDescent="0.2">
      <c r="A391" s="153">
        <f t="shared" si="28"/>
        <v>388</v>
      </c>
      <c r="B391" s="154">
        <f t="shared" si="27"/>
        <v>0</v>
      </c>
      <c r="C391" s="155">
        <f t="shared" si="26"/>
        <v>4175</v>
      </c>
      <c r="D391" s="156">
        <f t="shared" si="29"/>
        <v>16700</v>
      </c>
    </row>
    <row r="392" spans="1:4" x14ac:dyDescent="0.2">
      <c r="A392" s="153">
        <f t="shared" si="28"/>
        <v>389</v>
      </c>
      <c r="B392" s="154">
        <f t="shared" si="27"/>
        <v>0</v>
      </c>
      <c r="C392" s="155">
        <f t="shared" si="26"/>
        <v>4175</v>
      </c>
      <c r="D392" s="156">
        <f t="shared" si="29"/>
        <v>16700</v>
      </c>
    </row>
    <row r="393" spans="1:4" x14ac:dyDescent="0.2">
      <c r="A393" s="153">
        <f t="shared" si="28"/>
        <v>390</v>
      </c>
      <c r="B393" s="154">
        <f t="shared" si="27"/>
        <v>0</v>
      </c>
      <c r="C393" s="155">
        <f t="shared" si="26"/>
        <v>4175</v>
      </c>
      <c r="D393" s="156">
        <f t="shared" si="29"/>
        <v>16700</v>
      </c>
    </row>
    <row r="394" spans="1:4" x14ac:dyDescent="0.2">
      <c r="A394" s="153">
        <f t="shared" si="28"/>
        <v>391</v>
      </c>
      <c r="B394" s="154">
        <f t="shared" si="27"/>
        <v>0</v>
      </c>
      <c r="C394" s="155">
        <f t="shared" si="26"/>
        <v>4175</v>
      </c>
      <c r="D394" s="156">
        <f t="shared" si="29"/>
        <v>16700</v>
      </c>
    </row>
    <row r="395" spans="1:4" x14ac:dyDescent="0.2">
      <c r="A395" s="153">
        <f t="shared" si="28"/>
        <v>392</v>
      </c>
      <c r="B395" s="154">
        <f t="shared" si="27"/>
        <v>0</v>
      </c>
      <c r="C395" s="155">
        <f t="shared" si="26"/>
        <v>4175</v>
      </c>
      <c r="D395" s="156">
        <f t="shared" si="29"/>
        <v>16700</v>
      </c>
    </row>
    <row r="396" spans="1:4" x14ac:dyDescent="0.2">
      <c r="A396" s="153">
        <f t="shared" si="28"/>
        <v>393</v>
      </c>
      <c r="B396" s="154">
        <f t="shared" si="27"/>
        <v>0</v>
      </c>
      <c r="C396" s="155">
        <f t="shared" si="26"/>
        <v>4175</v>
      </c>
      <c r="D396" s="156">
        <f t="shared" si="29"/>
        <v>16700</v>
      </c>
    </row>
    <row r="397" spans="1:4" x14ac:dyDescent="0.2">
      <c r="A397" s="153">
        <f t="shared" si="28"/>
        <v>394</v>
      </c>
      <c r="B397" s="154">
        <f t="shared" si="27"/>
        <v>0</v>
      </c>
      <c r="C397" s="155">
        <f t="shared" si="26"/>
        <v>4175</v>
      </c>
      <c r="D397" s="156">
        <f t="shared" si="29"/>
        <v>16700</v>
      </c>
    </row>
    <row r="398" spans="1:4" x14ac:dyDescent="0.2">
      <c r="A398" s="153">
        <f t="shared" si="28"/>
        <v>395</v>
      </c>
      <c r="B398" s="154">
        <f t="shared" si="27"/>
        <v>0</v>
      </c>
      <c r="C398" s="155">
        <f t="shared" si="26"/>
        <v>4175</v>
      </c>
      <c r="D398" s="156">
        <f t="shared" si="29"/>
        <v>16700</v>
      </c>
    </row>
    <row r="399" spans="1:4" x14ac:dyDescent="0.2">
      <c r="A399" s="153">
        <f t="shared" si="28"/>
        <v>396</v>
      </c>
      <c r="B399" s="154">
        <f t="shared" si="27"/>
        <v>0</v>
      </c>
      <c r="C399" s="155">
        <f t="shared" ref="C399:C462" si="30">C398+B399</f>
        <v>4175</v>
      </c>
      <c r="D399" s="156">
        <f t="shared" si="29"/>
        <v>16700</v>
      </c>
    </row>
    <row r="400" spans="1:4" x14ac:dyDescent="0.2">
      <c r="A400" s="153">
        <f t="shared" si="28"/>
        <v>397</v>
      </c>
      <c r="B400" s="154">
        <f t="shared" si="27"/>
        <v>0</v>
      </c>
      <c r="C400" s="155">
        <f t="shared" si="30"/>
        <v>4175</v>
      </c>
      <c r="D400" s="156">
        <f t="shared" si="29"/>
        <v>16700</v>
      </c>
    </row>
    <row r="401" spans="1:4" x14ac:dyDescent="0.2">
      <c r="A401" s="153">
        <f t="shared" si="28"/>
        <v>398</v>
      </c>
      <c r="B401" s="154">
        <f t="shared" si="27"/>
        <v>0</v>
      </c>
      <c r="C401" s="155">
        <f t="shared" si="30"/>
        <v>4175</v>
      </c>
      <c r="D401" s="156">
        <f t="shared" si="29"/>
        <v>16700</v>
      </c>
    </row>
    <row r="402" spans="1:4" x14ac:dyDescent="0.2">
      <c r="A402" s="153">
        <f t="shared" si="28"/>
        <v>399</v>
      </c>
      <c r="B402" s="154">
        <f t="shared" si="27"/>
        <v>0</v>
      </c>
      <c r="C402" s="155">
        <f t="shared" si="30"/>
        <v>4175</v>
      </c>
      <c r="D402" s="156">
        <f t="shared" si="29"/>
        <v>16700</v>
      </c>
    </row>
    <row r="403" spans="1:4" x14ac:dyDescent="0.2">
      <c r="A403" s="153">
        <f t="shared" si="28"/>
        <v>400</v>
      </c>
      <c r="B403" s="154">
        <f t="shared" si="27"/>
        <v>0</v>
      </c>
      <c r="C403" s="155">
        <f t="shared" si="30"/>
        <v>4175</v>
      </c>
      <c r="D403" s="156">
        <f t="shared" si="29"/>
        <v>16700</v>
      </c>
    </row>
    <row r="404" spans="1:4" x14ac:dyDescent="0.2">
      <c r="A404" s="153">
        <f t="shared" si="28"/>
        <v>401</v>
      </c>
      <c r="B404" s="154">
        <f t="shared" si="27"/>
        <v>0</v>
      </c>
      <c r="C404" s="155">
        <f t="shared" si="30"/>
        <v>4175</v>
      </c>
      <c r="D404" s="156">
        <f t="shared" si="29"/>
        <v>16700</v>
      </c>
    </row>
    <row r="405" spans="1:4" x14ac:dyDescent="0.2">
      <c r="A405" s="153">
        <f t="shared" si="28"/>
        <v>402</v>
      </c>
      <c r="B405" s="154">
        <f t="shared" si="27"/>
        <v>0</v>
      </c>
      <c r="C405" s="155">
        <f t="shared" si="30"/>
        <v>4175</v>
      </c>
      <c r="D405" s="156">
        <f t="shared" si="29"/>
        <v>16700</v>
      </c>
    </row>
    <row r="406" spans="1:4" x14ac:dyDescent="0.2">
      <c r="A406" s="153">
        <f t="shared" si="28"/>
        <v>403</v>
      </c>
      <c r="B406" s="154">
        <f t="shared" si="27"/>
        <v>0</v>
      </c>
      <c r="C406" s="155">
        <f t="shared" si="30"/>
        <v>4175</v>
      </c>
      <c r="D406" s="156">
        <f t="shared" si="29"/>
        <v>16700</v>
      </c>
    </row>
    <row r="407" spans="1:4" x14ac:dyDescent="0.2">
      <c r="A407" s="153">
        <f t="shared" si="28"/>
        <v>404</v>
      </c>
      <c r="B407" s="154">
        <f t="shared" si="27"/>
        <v>0</v>
      </c>
      <c r="C407" s="155">
        <f t="shared" si="30"/>
        <v>4175</v>
      </c>
      <c r="D407" s="156">
        <f t="shared" si="29"/>
        <v>16700</v>
      </c>
    </row>
    <row r="408" spans="1:4" x14ac:dyDescent="0.2">
      <c r="A408" s="153">
        <f t="shared" si="28"/>
        <v>405</v>
      </c>
      <c r="B408" s="154">
        <f t="shared" si="27"/>
        <v>0</v>
      </c>
      <c r="C408" s="155">
        <f t="shared" si="30"/>
        <v>4175</v>
      </c>
      <c r="D408" s="156">
        <f t="shared" si="29"/>
        <v>16700</v>
      </c>
    </row>
    <row r="409" spans="1:4" x14ac:dyDescent="0.2">
      <c r="A409" s="153">
        <f t="shared" si="28"/>
        <v>406</v>
      </c>
      <c r="B409" s="154">
        <f t="shared" si="27"/>
        <v>0</v>
      </c>
      <c r="C409" s="155">
        <f t="shared" si="30"/>
        <v>4175</v>
      </c>
      <c r="D409" s="156">
        <f t="shared" si="29"/>
        <v>16700</v>
      </c>
    </row>
    <row r="410" spans="1:4" x14ac:dyDescent="0.2">
      <c r="A410" s="153">
        <f t="shared" si="28"/>
        <v>407</v>
      </c>
      <c r="B410" s="154">
        <f t="shared" si="27"/>
        <v>0</v>
      </c>
      <c r="C410" s="155">
        <f t="shared" si="30"/>
        <v>4175</v>
      </c>
      <c r="D410" s="156">
        <f t="shared" si="29"/>
        <v>16700</v>
      </c>
    </row>
    <row r="411" spans="1:4" x14ac:dyDescent="0.2">
      <c r="A411" s="153">
        <f t="shared" si="28"/>
        <v>408</v>
      </c>
      <c r="B411" s="154">
        <f t="shared" si="27"/>
        <v>0</v>
      </c>
      <c r="C411" s="155">
        <f t="shared" si="30"/>
        <v>4175</v>
      </c>
      <c r="D411" s="156">
        <f t="shared" si="29"/>
        <v>16700</v>
      </c>
    </row>
    <row r="412" spans="1:4" x14ac:dyDescent="0.2">
      <c r="A412" s="153">
        <f t="shared" si="28"/>
        <v>409</v>
      </c>
      <c r="B412" s="154">
        <f t="shared" si="27"/>
        <v>0</v>
      </c>
      <c r="C412" s="155">
        <f t="shared" si="30"/>
        <v>4175</v>
      </c>
      <c r="D412" s="156">
        <f t="shared" si="29"/>
        <v>16700</v>
      </c>
    </row>
    <row r="413" spans="1:4" x14ac:dyDescent="0.2">
      <c r="A413" s="153">
        <f t="shared" si="28"/>
        <v>410</v>
      </c>
      <c r="B413" s="154">
        <f t="shared" si="27"/>
        <v>0</v>
      </c>
      <c r="C413" s="155">
        <f t="shared" si="30"/>
        <v>4175</v>
      </c>
      <c r="D413" s="156">
        <f t="shared" si="29"/>
        <v>16700</v>
      </c>
    </row>
    <row r="414" spans="1:4" x14ac:dyDescent="0.2">
      <c r="A414" s="153">
        <f t="shared" si="28"/>
        <v>411</v>
      </c>
      <c r="B414" s="154">
        <f t="shared" si="27"/>
        <v>0</v>
      </c>
      <c r="C414" s="155">
        <f t="shared" si="30"/>
        <v>4175</v>
      </c>
      <c r="D414" s="156">
        <f t="shared" si="29"/>
        <v>16700</v>
      </c>
    </row>
    <row r="415" spans="1:4" x14ac:dyDescent="0.2">
      <c r="A415" s="153">
        <f t="shared" si="28"/>
        <v>412</v>
      </c>
      <c r="B415" s="154">
        <f t="shared" si="27"/>
        <v>0</v>
      </c>
      <c r="C415" s="155">
        <f t="shared" si="30"/>
        <v>4175</v>
      </c>
      <c r="D415" s="156">
        <f t="shared" si="29"/>
        <v>16700</v>
      </c>
    </row>
    <row r="416" spans="1:4" x14ac:dyDescent="0.2">
      <c r="A416" s="153">
        <f t="shared" si="28"/>
        <v>413</v>
      </c>
      <c r="B416" s="154">
        <f t="shared" si="27"/>
        <v>0</v>
      </c>
      <c r="C416" s="155">
        <f t="shared" si="30"/>
        <v>4175</v>
      </c>
      <c r="D416" s="156">
        <f t="shared" si="29"/>
        <v>16700</v>
      </c>
    </row>
    <row r="417" spans="1:4" x14ac:dyDescent="0.2">
      <c r="A417" s="153">
        <f t="shared" si="28"/>
        <v>414</v>
      </c>
      <c r="B417" s="154">
        <f t="shared" si="27"/>
        <v>0</v>
      </c>
      <c r="C417" s="155">
        <f t="shared" si="30"/>
        <v>4175</v>
      </c>
      <c r="D417" s="156">
        <f t="shared" si="29"/>
        <v>16700</v>
      </c>
    </row>
    <row r="418" spans="1:4" x14ac:dyDescent="0.2">
      <c r="A418" s="153">
        <f t="shared" si="28"/>
        <v>415</v>
      </c>
      <c r="B418" s="154">
        <f t="shared" si="27"/>
        <v>0</v>
      </c>
      <c r="C418" s="155">
        <f t="shared" si="30"/>
        <v>4175</v>
      </c>
      <c r="D418" s="156">
        <f t="shared" si="29"/>
        <v>16700</v>
      </c>
    </row>
    <row r="419" spans="1:4" x14ac:dyDescent="0.2">
      <c r="A419" s="153">
        <f t="shared" si="28"/>
        <v>416</v>
      </c>
      <c r="B419" s="154">
        <f t="shared" si="27"/>
        <v>0</v>
      </c>
      <c r="C419" s="155">
        <f t="shared" si="30"/>
        <v>4175</v>
      </c>
      <c r="D419" s="156">
        <f t="shared" si="29"/>
        <v>16700</v>
      </c>
    </row>
    <row r="420" spans="1:4" x14ac:dyDescent="0.2">
      <c r="A420" s="153">
        <f t="shared" si="28"/>
        <v>417</v>
      </c>
      <c r="B420" s="154">
        <f t="shared" si="27"/>
        <v>0</v>
      </c>
      <c r="C420" s="155">
        <f t="shared" si="30"/>
        <v>4175</v>
      </c>
      <c r="D420" s="156">
        <f t="shared" si="29"/>
        <v>16700</v>
      </c>
    </row>
    <row r="421" spans="1:4" x14ac:dyDescent="0.2">
      <c r="A421" s="153">
        <f t="shared" si="28"/>
        <v>418</v>
      </c>
      <c r="B421" s="154">
        <f t="shared" si="27"/>
        <v>0</v>
      </c>
      <c r="C421" s="155">
        <f t="shared" si="30"/>
        <v>4175</v>
      </c>
      <c r="D421" s="156">
        <f t="shared" si="29"/>
        <v>16700</v>
      </c>
    </row>
    <row r="422" spans="1:4" x14ac:dyDescent="0.2">
      <c r="A422" s="153">
        <f t="shared" si="28"/>
        <v>419</v>
      </c>
      <c r="B422" s="154">
        <f t="shared" si="27"/>
        <v>0</v>
      </c>
      <c r="C422" s="155">
        <f t="shared" si="30"/>
        <v>4175</v>
      </c>
      <c r="D422" s="156">
        <f t="shared" si="29"/>
        <v>16700</v>
      </c>
    </row>
    <row r="423" spans="1:4" x14ac:dyDescent="0.2">
      <c r="A423" s="153">
        <f t="shared" si="28"/>
        <v>420</v>
      </c>
      <c r="B423" s="154">
        <f t="shared" si="27"/>
        <v>0</v>
      </c>
      <c r="C423" s="155">
        <f t="shared" si="30"/>
        <v>4175</v>
      </c>
      <c r="D423" s="156">
        <f t="shared" si="29"/>
        <v>16700</v>
      </c>
    </row>
    <row r="424" spans="1:4" x14ac:dyDescent="0.2">
      <c r="A424" s="153">
        <f t="shared" si="28"/>
        <v>421</v>
      </c>
      <c r="B424" s="154">
        <f t="shared" si="27"/>
        <v>0</v>
      </c>
      <c r="C424" s="155">
        <f t="shared" si="30"/>
        <v>4175</v>
      </c>
      <c r="D424" s="156">
        <f t="shared" si="29"/>
        <v>16700</v>
      </c>
    </row>
    <row r="425" spans="1:4" x14ac:dyDescent="0.2">
      <c r="A425" s="153">
        <f t="shared" si="28"/>
        <v>422</v>
      </c>
      <c r="B425" s="154">
        <f t="shared" ref="B425:B488" si="31">B424</f>
        <v>0</v>
      </c>
      <c r="C425" s="155">
        <f t="shared" si="30"/>
        <v>4175</v>
      </c>
      <c r="D425" s="156">
        <f t="shared" si="29"/>
        <v>16700</v>
      </c>
    </row>
    <row r="426" spans="1:4" x14ac:dyDescent="0.2">
      <c r="A426" s="153">
        <f t="shared" si="28"/>
        <v>423</v>
      </c>
      <c r="B426" s="154">
        <f t="shared" si="31"/>
        <v>0</v>
      </c>
      <c r="C426" s="155">
        <f t="shared" si="30"/>
        <v>4175</v>
      </c>
      <c r="D426" s="156">
        <f t="shared" si="29"/>
        <v>16700</v>
      </c>
    </row>
    <row r="427" spans="1:4" x14ac:dyDescent="0.2">
      <c r="A427" s="153">
        <f t="shared" si="28"/>
        <v>424</v>
      </c>
      <c r="B427" s="154">
        <f t="shared" si="31"/>
        <v>0</v>
      </c>
      <c r="C427" s="155">
        <f t="shared" si="30"/>
        <v>4175</v>
      </c>
      <c r="D427" s="156">
        <f t="shared" si="29"/>
        <v>16700</v>
      </c>
    </row>
    <row r="428" spans="1:4" x14ac:dyDescent="0.2">
      <c r="A428" s="153">
        <f t="shared" si="28"/>
        <v>425</v>
      </c>
      <c r="B428" s="154">
        <f t="shared" si="31"/>
        <v>0</v>
      </c>
      <c r="C428" s="155">
        <f t="shared" si="30"/>
        <v>4175</v>
      </c>
      <c r="D428" s="156">
        <f t="shared" si="29"/>
        <v>16700</v>
      </c>
    </row>
    <row r="429" spans="1:4" x14ac:dyDescent="0.2">
      <c r="A429" s="153">
        <f t="shared" si="28"/>
        <v>426</v>
      </c>
      <c r="B429" s="154">
        <f t="shared" si="31"/>
        <v>0</v>
      </c>
      <c r="C429" s="155">
        <f t="shared" si="30"/>
        <v>4175</v>
      </c>
      <c r="D429" s="156">
        <f t="shared" si="29"/>
        <v>16700</v>
      </c>
    </row>
    <row r="430" spans="1:4" x14ac:dyDescent="0.2">
      <c r="A430" s="153">
        <f t="shared" si="28"/>
        <v>427</v>
      </c>
      <c r="B430" s="154">
        <f t="shared" si="31"/>
        <v>0</v>
      </c>
      <c r="C430" s="155">
        <f t="shared" si="30"/>
        <v>4175</v>
      </c>
      <c r="D430" s="156">
        <f t="shared" si="29"/>
        <v>16700</v>
      </c>
    </row>
    <row r="431" spans="1:4" x14ac:dyDescent="0.2">
      <c r="A431" s="153">
        <f t="shared" si="28"/>
        <v>428</v>
      </c>
      <c r="B431" s="154">
        <f t="shared" si="31"/>
        <v>0</v>
      </c>
      <c r="C431" s="155">
        <f t="shared" si="30"/>
        <v>4175</v>
      </c>
      <c r="D431" s="156">
        <f t="shared" si="29"/>
        <v>16700</v>
      </c>
    </row>
    <row r="432" spans="1:4" x14ac:dyDescent="0.2">
      <c r="A432" s="153">
        <f t="shared" si="28"/>
        <v>429</v>
      </c>
      <c r="B432" s="154">
        <f t="shared" si="31"/>
        <v>0</v>
      </c>
      <c r="C432" s="155">
        <f t="shared" si="30"/>
        <v>4175</v>
      </c>
      <c r="D432" s="156">
        <f t="shared" si="29"/>
        <v>16700</v>
      </c>
    </row>
    <row r="433" spans="1:4" x14ac:dyDescent="0.2">
      <c r="A433" s="153">
        <f t="shared" si="28"/>
        <v>430</v>
      </c>
      <c r="B433" s="154">
        <f t="shared" si="31"/>
        <v>0</v>
      </c>
      <c r="C433" s="155">
        <f t="shared" si="30"/>
        <v>4175</v>
      </c>
      <c r="D433" s="156">
        <f t="shared" si="29"/>
        <v>16700</v>
      </c>
    </row>
    <row r="434" spans="1:4" x14ac:dyDescent="0.2">
      <c r="A434" s="153">
        <f t="shared" si="28"/>
        <v>431</v>
      </c>
      <c r="B434" s="154">
        <f t="shared" si="31"/>
        <v>0</v>
      </c>
      <c r="C434" s="155">
        <f t="shared" si="30"/>
        <v>4175</v>
      </c>
      <c r="D434" s="156">
        <f t="shared" si="29"/>
        <v>16700</v>
      </c>
    </row>
    <row r="435" spans="1:4" x14ac:dyDescent="0.2">
      <c r="A435" s="153">
        <f t="shared" si="28"/>
        <v>432</v>
      </c>
      <c r="B435" s="154">
        <f t="shared" si="31"/>
        <v>0</v>
      </c>
      <c r="C435" s="155">
        <f t="shared" si="30"/>
        <v>4175</v>
      </c>
      <c r="D435" s="156">
        <f t="shared" si="29"/>
        <v>16700</v>
      </c>
    </row>
    <row r="436" spans="1:4" x14ac:dyDescent="0.2">
      <c r="A436" s="153">
        <f t="shared" si="28"/>
        <v>433</v>
      </c>
      <c r="B436" s="154">
        <f t="shared" si="31"/>
        <v>0</v>
      </c>
      <c r="C436" s="155">
        <f t="shared" si="30"/>
        <v>4175</v>
      </c>
      <c r="D436" s="156">
        <f t="shared" si="29"/>
        <v>16700</v>
      </c>
    </row>
    <row r="437" spans="1:4" x14ac:dyDescent="0.2">
      <c r="A437" s="153">
        <f t="shared" si="28"/>
        <v>434</v>
      </c>
      <c r="B437" s="154">
        <f t="shared" si="31"/>
        <v>0</v>
      </c>
      <c r="C437" s="155">
        <f t="shared" si="30"/>
        <v>4175</v>
      </c>
      <c r="D437" s="156">
        <f t="shared" si="29"/>
        <v>16700</v>
      </c>
    </row>
    <row r="438" spans="1:4" x14ac:dyDescent="0.2">
      <c r="A438" s="153">
        <f t="shared" si="28"/>
        <v>435</v>
      </c>
      <c r="B438" s="154">
        <f t="shared" si="31"/>
        <v>0</v>
      </c>
      <c r="C438" s="155">
        <f t="shared" si="30"/>
        <v>4175</v>
      </c>
      <c r="D438" s="156">
        <f t="shared" si="29"/>
        <v>16700</v>
      </c>
    </row>
    <row r="439" spans="1:4" x14ac:dyDescent="0.2">
      <c r="A439" s="153">
        <f t="shared" si="28"/>
        <v>436</v>
      </c>
      <c r="B439" s="154">
        <f t="shared" si="31"/>
        <v>0</v>
      </c>
      <c r="C439" s="155">
        <f t="shared" si="30"/>
        <v>4175</v>
      </c>
      <c r="D439" s="156">
        <f t="shared" si="29"/>
        <v>16700</v>
      </c>
    </row>
    <row r="440" spans="1:4" x14ac:dyDescent="0.2">
      <c r="A440" s="153">
        <f t="shared" si="28"/>
        <v>437</v>
      </c>
      <c r="B440" s="154">
        <f t="shared" si="31"/>
        <v>0</v>
      </c>
      <c r="C440" s="155">
        <f t="shared" si="30"/>
        <v>4175</v>
      </c>
      <c r="D440" s="156">
        <f t="shared" si="29"/>
        <v>16700</v>
      </c>
    </row>
    <row r="441" spans="1:4" x14ac:dyDescent="0.2">
      <c r="A441" s="153">
        <f t="shared" si="28"/>
        <v>438</v>
      </c>
      <c r="B441" s="154">
        <f t="shared" si="31"/>
        <v>0</v>
      </c>
      <c r="C441" s="155">
        <f t="shared" si="30"/>
        <v>4175</v>
      </c>
      <c r="D441" s="156">
        <f t="shared" si="29"/>
        <v>16700</v>
      </c>
    </row>
    <row r="442" spans="1:4" x14ac:dyDescent="0.2">
      <c r="A442" s="153">
        <f t="shared" si="28"/>
        <v>439</v>
      </c>
      <c r="B442" s="154">
        <f t="shared" si="31"/>
        <v>0</v>
      </c>
      <c r="C442" s="155">
        <f t="shared" si="30"/>
        <v>4175</v>
      </c>
      <c r="D442" s="156">
        <f t="shared" si="29"/>
        <v>16700</v>
      </c>
    </row>
    <row r="443" spans="1:4" x14ac:dyDescent="0.2">
      <c r="A443" s="153">
        <f t="shared" si="28"/>
        <v>440</v>
      </c>
      <c r="B443" s="154">
        <f t="shared" si="31"/>
        <v>0</v>
      </c>
      <c r="C443" s="155">
        <f t="shared" si="30"/>
        <v>4175</v>
      </c>
      <c r="D443" s="156">
        <f t="shared" si="29"/>
        <v>16700</v>
      </c>
    </row>
    <row r="444" spans="1:4" x14ac:dyDescent="0.2">
      <c r="A444" s="153">
        <f t="shared" si="28"/>
        <v>441</v>
      </c>
      <c r="B444" s="154">
        <f t="shared" si="31"/>
        <v>0</v>
      </c>
      <c r="C444" s="155">
        <f t="shared" si="30"/>
        <v>4175</v>
      </c>
      <c r="D444" s="156">
        <f t="shared" si="29"/>
        <v>16700</v>
      </c>
    </row>
    <row r="445" spans="1:4" x14ac:dyDescent="0.2">
      <c r="A445" s="153">
        <f t="shared" si="28"/>
        <v>442</v>
      </c>
      <c r="B445" s="154">
        <f t="shared" si="31"/>
        <v>0</v>
      </c>
      <c r="C445" s="155">
        <f t="shared" si="30"/>
        <v>4175</v>
      </c>
      <c r="D445" s="156">
        <f t="shared" si="29"/>
        <v>16700</v>
      </c>
    </row>
    <row r="446" spans="1:4" x14ac:dyDescent="0.2">
      <c r="A446" s="153">
        <f t="shared" si="28"/>
        <v>443</v>
      </c>
      <c r="B446" s="154">
        <f t="shared" si="31"/>
        <v>0</v>
      </c>
      <c r="C446" s="155">
        <f t="shared" si="30"/>
        <v>4175</v>
      </c>
      <c r="D446" s="156">
        <f t="shared" si="29"/>
        <v>16700</v>
      </c>
    </row>
    <row r="447" spans="1:4" x14ac:dyDescent="0.2">
      <c r="A447" s="153">
        <f t="shared" si="28"/>
        <v>444</v>
      </c>
      <c r="B447" s="154">
        <f t="shared" si="31"/>
        <v>0</v>
      </c>
      <c r="C447" s="155">
        <f t="shared" si="30"/>
        <v>4175</v>
      </c>
      <c r="D447" s="156">
        <f t="shared" si="29"/>
        <v>16700</v>
      </c>
    </row>
    <row r="448" spans="1:4" x14ac:dyDescent="0.2">
      <c r="A448" s="153">
        <f t="shared" si="28"/>
        <v>445</v>
      </c>
      <c r="B448" s="154">
        <f t="shared" si="31"/>
        <v>0</v>
      </c>
      <c r="C448" s="155">
        <f t="shared" si="30"/>
        <v>4175</v>
      </c>
      <c r="D448" s="156">
        <f t="shared" si="29"/>
        <v>16700</v>
      </c>
    </row>
    <row r="449" spans="1:4" x14ac:dyDescent="0.2">
      <c r="A449" s="153">
        <f t="shared" si="28"/>
        <v>446</v>
      </c>
      <c r="B449" s="154">
        <f t="shared" si="31"/>
        <v>0</v>
      </c>
      <c r="C449" s="155">
        <f t="shared" si="30"/>
        <v>4175</v>
      </c>
      <c r="D449" s="156">
        <f t="shared" si="29"/>
        <v>16700</v>
      </c>
    </row>
    <row r="450" spans="1:4" x14ac:dyDescent="0.2">
      <c r="A450" s="153">
        <f t="shared" si="28"/>
        <v>447</v>
      </c>
      <c r="B450" s="154">
        <f t="shared" si="31"/>
        <v>0</v>
      </c>
      <c r="C450" s="155">
        <f t="shared" si="30"/>
        <v>4175</v>
      </c>
      <c r="D450" s="156">
        <f t="shared" si="29"/>
        <v>16700</v>
      </c>
    </row>
    <row r="451" spans="1:4" x14ac:dyDescent="0.2">
      <c r="A451" s="153">
        <f t="shared" si="28"/>
        <v>448</v>
      </c>
      <c r="B451" s="154">
        <f t="shared" si="31"/>
        <v>0</v>
      </c>
      <c r="C451" s="155">
        <f t="shared" si="30"/>
        <v>4175</v>
      </c>
      <c r="D451" s="156">
        <f t="shared" si="29"/>
        <v>16700</v>
      </c>
    </row>
    <row r="452" spans="1:4" x14ac:dyDescent="0.2">
      <c r="A452" s="153">
        <f t="shared" si="28"/>
        <v>449</v>
      </c>
      <c r="B452" s="154">
        <f t="shared" si="31"/>
        <v>0</v>
      </c>
      <c r="C452" s="155">
        <f t="shared" si="30"/>
        <v>4175</v>
      </c>
      <c r="D452" s="156">
        <f t="shared" si="29"/>
        <v>16700</v>
      </c>
    </row>
    <row r="453" spans="1:4" x14ac:dyDescent="0.2">
      <c r="A453" s="153">
        <f t="shared" ref="A453:A503" si="32">A452+1</f>
        <v>450</v>
      </c>
      <c r="B453" s="154">
        <f t="shared" si="31"/>
        <v>0</v>
      </c>
      <c r="C453" s="155">
        <f t="shared" si="30"/>
        <v>4175</v>
      </c>
      <c r="D453" s="156">
        <f t="shared" ref="D453:D503" si="33">C453*4</f>
        <v>16700</v>
      </c>
    </row>
    <row r="454" spans="1:4" x14ac:dyDescent="0.2">
      <c r="A454" s="153">
        <f t="shared" si="32"/>
        <v>451</v>
      </c>
      <c r="B454" s="154">
        <f t="shared" si="31"/>
        <v>0</v>
      </c>
      <c r="C454" s="155">
        <f t="shared" si="30"/>
        <v>4175</v>
      </c>
      <c r="D454" s="156">
        <f t="shared" si="33"/>
        <v>16700</v>
      </c>
    </row>
    <row r="455" spans="1:4" x14ac:dyDescent="0.2">
      <c r="A455" s="153">
        <f t="shared" si="32"/>
        <v>452</v>
      </c>
      <c r="B455" s="154">
        <f t="shared" si="31"/>
        <v>0</v>
      </c>
      <c r="C455" s="155">
        <f t="shared" si="30"/>
        <v>4175</v>
      </c>
      <c r="D455" s="156">
        <f t="shared" si="33"/>
        <v>16700</v>
      </c>
    </row>
    <row r="456" spans="1:4" x14ac:dyDescent="0.2">
      <c r="A456" s="153">
        <f t="shared" si="32"/>
        <v>453</v>
      </c>
      <c r="B456" s="154">
        <f t="shared" si="31"/>
        <v>0</v>
      </c>
      <c r="C456" s="155">
        <f t="shared" si="30"/>
        <v>4175</v>
      </c>
      <c r="D456" s="156">
        <f t="shared" si="33"/>
        <v>16700</v>
      </c>
    </row>
    <row r="457" spans="1:4" x14ac:dyDescent="0.2">
      <c r="A457" s="153">
        <f t="shared" si="32"/>
        <v>454</v>
      </c>
      <c r="B457" s="154">
        <f t="shared" si="31"/>
        <v>0</v>
      </c>
      <c r="C457" s="155">
        <f t="shared" si="30"/>
        <v>4175</v>
      </c>
      <c r="D457" s="156">
        <f t="shared" si="33"/>
        <v>16700</v>
      </c>
    </row>
    <row r="458" spans="1:4" x14ac:dyDescent="0.2">
      <c r="A458" s="153">
        <f t="shared" si="32"/>
        <v>455</v>
      </c>
      <c r="B458" s="154">
        <f t="shared" si="31"/>
        <v>0</v>
      </c>
      <c r="C458" s="155">
        <f t="shared" si="30"/>
        <v>4175</v>
      </c>
      <c r="D458" s="156">
        <f t="shared" si="33"/>
        <v>16700</v>
      </c>
    </row>
    <row r="459" spans="1:4" x14ac:dyDescent="0.2">
      <c r="A459" s="153">
        <f t="shared" si="32"/>
        <v>456</v>
      </c>
      <c r="B459" s="154">
        <f t="shared" si="31"/>
        <v>0</v>
      </c>
      <c r="C459" s="155">
        <f t="shared" si="30"/>
        <v>4175</v>
      </c>
      <c r="D459" s="156">
        <f t="shared" si="33"/>
        <v>16700</v>
      </c>
    </row>
    <row r="460" spans="1:4" x14ac:dyDescent="0.2">
      <c r="A460" s="153">
        <f t="shared" si="32"/>
        <v>457</v>
      </c>
      <c r="B460" s="154">
        <f t="shared" si="31"/>
        <v>0</v>
      </c>
      <c r="C460" s="155">
        <f t="shared" si="30"/>
        <v>4175</v>
      </c>
      <c r="D460" s="156">
        <f t="shared" si="33"/>
        <v>16700</v>
      </c>
    </row>
    <row r="461" spans="1:4" x14ac:dyDescent="0.2">
      <c r="A461" s="153">
        <f t="shared" si="32"/>
        <v>458</v>
      </c>
      <c r="B461" s="154">
        <f t="shared" si="31"/>
        <v>0</v>
      </c>
      <c r="C461" s="155">
        <f t="shared" si="30"/>
        <v>4175</v>
      </c>
      <c r="D461" s="156">
        <f t="shared" si="33"/>
        <v>16700</v>
      </c>
    </row>
    <row r="462" spans="1:4" x14ac:dyDescent="0.2">
      <c r="A462" s="153">
        <f t="shared" si="32"/>
        <v>459</v>
      </c>
      <c r="B462" s="154">
        <f t="shared" si="31"/>
        <v>0</v>
      </c>
      <c r="C462" s="155">
        <f t="shared" si="30"/>
        <v>4175</v>
      </c>
      <c r="D462" s="156">
        <f t="shared" si="33"/>
        <v>16700</v>
      </c>
    </row>
    <row r="463" spans="1:4" x14ac:dyDescent="0.2">
      <c r="A463" s="153">
        <f t="shared" si="32"/>
        <v>460</v>
      </c>
      <c r="B463" s="154">
        <f t="shared" si="31"/>
        <v>0</v>
      </c>
      <c r="C463" s="155">
        <f t="shared" ref="C463:C503" si="34">C462+B463</f>
        <v>4175</v>
      </c>
      <c r="D463" s="156">
        <f t="shared" si="33"/>
        <v>16700</v>
      </c>
    </row>
    <row r="464" spans="1:4" x14ac:dyDescent="0.2">
      <c r="A464" s="153">
        <f t="shared" si="32"/>
        <v>461</v>
      </c>
      <c r="B464" s="154">
        <f t="shared" si="31"/>
        <v>0</v>
      </c>
      <c r="C464" s="155">
        <f t="shared" si="34"/>
        <v>4175</v>
      </c>
      <c r="D464" s="156">
        <f t="shared" si="33"/>
        <v>16700</v>
      </c>
    </row>
    <row r="465" spans="1:4" x14ac:dyDescent="0.2">
      <c r="A465" s="153">
        <f t="shared" si="32"/>
        <v>462</v>
      </c>
      <c r="B465" s="154">
        <f t="shared" si="31"/>
        <v>0</v>
      </c>
      <c r="C465" s="155">
        <f t="shared" si="34"/>
        <v>4175</v>
      </c>
      <c r="D465" s="156">
        <f t="shared" si="33"/>
        <v>16700</v>
      </c>
    </row>
    <row r="466" spans="1:4" x14ac:dyDescent="0.2">
      <c r="A466" s="153">
        <f t="shared" si="32"/>
        <v>463</v>
      </c>
      <c r="B466" s="154">
        <f t="shared" si="31"/>
        <v>0</v>
      </c>
      <c r="C466" s="155">
        <f t="shared" si="34"/>
        <v>4175</v>
      </c>
      <c r="D466" s="156">
        <f t="shared" si="33"/>
        <v>16700</v>
      </c>
    </row>
    <row r="467" spans="1:4" x14ac:dyDescent="0.2">
      <c r="A467" s="153">
        <f t="shared" si="32"/>
        <v>464</v>
      </c>
      <c r="B467" s="154">
        <f t="shared" si="31"/>
        <v>0</v>
      </c>
      <c r="C467" s="155">
        <f t="shared" si="34"/>
        <v>4175</v>
      </c>
      <c r="D467" s="156">
        <f t="shared" si="33"/>
        <v>16700</v>
      </c>
    </row>
    <row r="468" spans="1:4" x14ac:dyDescent="0.2">
      <c r="A468" s="153">
        <f t="shared" si="32"/>
        <v>465</v>
      </c>
      <c r="B468" s="154">
        <f t="shared" si="31"/>
        <v>0</v>
      </c>
      <c r="C468" s="155">
        <f t="shared" si="34"/>
        <v>4175</v>
      </c>
      <c r="D468" s="156">
        <f t="shared" si="33"/>
        <v>16700</v>
      </c>
    </row>
    <row r="469" spans="1:4" x14ac:dyDescent="0.2">
      <c r="A469" s="153">
        <f t="shared" si="32"/>
        <v>466</v>
      </c>
      <c r="B469" s="154">
        <f t="shared" si="31"/>
        <v>0</v>
      </c>
      <c r="C469" s="155">
        <f t="shared" si="34"/>
        <v>4175</v>
      </c>
      <c r="D469" s="156">
        <f t="shared" si="33"/>
        <v>16700</v>
      </c>
    </row>
    <row r="470" spans="1:4" x14ac:dyDescent="0.2">
      <c r="A470" s="153">
        <f t="shared" si="32"/>
        <v>467</v>
      </c>
      <c r="B470" s="154">
        <f t="shared" si="31"/>
        <v>0</v>
      </c>
      <c r="C470" s="155">
        <f t="shared" si="34"/>
        <v>4175</v>
      </c>
      <c r="D470" s="156">
        <f t="shared" si="33"/>
        <v>16700</v>
      </c>
    </row>
    <row r="471" spans="1:4" x14ac:dyDescent="0.2">
      <c r="A471" s="153">
        <f t="shared" si="32"/>
        <v>468</v>
      </c>
      <c r="B471" s="154">
        <f t="shared" si="31"/>
        <v>0</v>
      </c>
      <c r="C471" s="155">
        <f t="shared" si="34"/>
        <v>4175</v>
      </c>
      <c r="D471" s="156">
        <f t="shared" si="33"/>
        <v>16700</v>
      </c>
    </row>
    <row r="472" spans="1:4" x14ac:dyDescent="0.2">
      <c r="A472" s="153">
        <f t="shared" si="32"/>
        <v>469</v>
      </c>
      <c r="B472" s="154">
        <f t="shared" si="31"/>
        <v>0</v>
      </c>
      <c r="C472" s="155">
        <f t="shared" si="34"/>
        <v>4175</v>
      </c>
      <c r="D472" s="156">
        <f t="shared" si="33"/>
        <v>16700</v>
      </c>
    </row>
    <row r="473" spans="1:4" x14ac:dyDescent="0.2">
      <c r="A473" s="153">
        <f t="shared" si="32"/>
        <v>470</v>
      </c>
      <c r="B473" s="154">
        <f t="shared" si="31"/>
        <v>0</v>
      </c>
      <c r="C473" s="155">
        <f t="shared" si="34"/>
        <v>4175</v>
      </c>
      <c r="D473" s="156">
        <f t="shared" si="33"/>
        <v>16700</v>
      </c>
    </row>
    <row r="474" spans="1:4" x14ac:dyDescent="0.2">
      <c r="A474" s="153">
        <f t="shared" si="32"/>
        <v>471</v>
      </c>
      <c r="B474" s="154">
        <f t="shared" si="31"/>
        <v>0</v>
      </c>
      <c r="C474" s="155">
        <f t="shared" si="34"/>
        <v>4175</v>
      </c>
      <c r="D474" s="156">
        <f t="shared" si="33"/>
        <v>16700</v>
      </c>
    </row>
    <row r="475" spans="1:4" x14ac:dyDescent="0.2">
      <c r="A475" s="153">
        <f t="shared" si="32"/>
        <v>472</v>
      </c>
      <c r="B475" s="154">
        <f t="shared" si="31"/>
        <v>0</v>
      </c>
      <c r="C475" s="155">
        <f t="shared" si="34"/>
        <v>4175</v>
      </c>
      <c r="D475" s="156">
        <f t="shared" si="33"/>
        <v>16700</v>
      </c>
    </row>
    <row r="476" spans="1:4" x14ac:dyDescent="0.2">
      <c r="A476" s="153">
        <f t="shared" si="32"/>
        <v>473</v>
      </c>
      <c r="B476" s="154">
        <f t="shared" si="31"/>
        <v>0</v>
      </c>
      <c r="C476" s="155">
        <f t="shared" si="34"/>
        <v>4175</v>
      </c>
      <c r="D476" s="156">
        <f t="shared" si="33"/>
        <v>16700</v>
      </c>
    </row>
    <row r="477" spans="1:4" x14ac:dyDescent="0.2">
      <c r="A477" s="153">
        <f t="shared" si="32"/>
        <v>474</v>
      </c>
      <c r="B477" s="154">
        <f t="shared" si="31"/>
        <v>0</v>
      </c>
      <c r="C477" s="155">
        <f t="shared" si="34"/>
        <v>4175</v>
      </c>
      <c r="D477" s="156">
        <f t="shared" si="33"/>
        <v>16700</v>
      </c>
    </row>
    <row r="478" spans="1:4" x14ac:dyDescent="0.2">
      <c r="A478" s="153">
        <f t="shared" si="32"/>
        <v>475</v>
      </c>
      <c r="B478" s="154">
        <f t="shared" si="31"/>
        <v>0</v>
      </c>
      <c r="C478" s="155">
        <f t="shared" si="34"/>
        <v>4175</v>
      </c>
      <c r="D478" s="156">
        <f t="shared" si="33"/>
        <v>16700</v>
      </c>
    </row>
    <row r="479" spans="1:4" x14ac:dyDescent="0.2">
      <c r="A479" s="153">
        <f t="shared" si="32"/>
        <v>476</v>
      </c>
      <c r="B479" s="154">
        <f t="shared" si="31"/>
        <v>0</v>
      </c>
      <c r="C479" s="155">
        <f t="shared" si="34"/>
        <v>4175</v>
      </c>
      <c r="D479" s="156">
        <f t="shared" si="33"/>
        <v>16700</v>
      </c>
    </row>
    <row r="480" spans="1:4" x14ac:dyDescent="0.2">
      <c r="A480" s="153">
        <f t="shared" si="32"/>
        <v>477</v>
      </c>
      <c r="B480" s="154">
        <f t="shared" si="31"/>
        <v>0</v>
      </c>
      <c r="C480" s="155">
        <f t="shared" si="34"/>
        <v>4175</v>
      </c>
      <c r="D480" s="156">
        <f t="shared" si="33"/>
        <v>16700</v>
      </c>
    </row>
    <row r="481" spans="1:4" x14ac:dyDescent="0.2">
      <c r="A481" s="153">
        <f t="shared" si="32"/>
        <v>478</v>
      </c>
      <c r="B481" s="154">
        <f t="shared" si="31"/>
        <v>0</v>
      </c>
      <c r="C481" s="155">
        <f t="shared" si="34"/>
        <v>4175</v>
      </c>
      <c r="D481" s="156">
        <f t="shared" si="33"/>
        <v>16700</v>
      </c>
    </row>
    <row r="482" spans="1:4" x14ac:dyDescent="0.2">
      <c r="A482" s="153">
        <f t="shared" si="32"/>
        <v>479</v>
      </c>
      <c r="B482" s="154">
        <f t="shared" si="31"/>
        <v>0</v>
      </c>
      <c r="C482" s="155">
        <f t="shared" si="34"/>
        <v>4175</v>
      </c>
      <c r="D482" s="156">
        <f t="shared" si="33"/>
        <v>16700</v>
      </c>
    </row>
    <row r="483" spans="1:4" x14ac:dyDescent="0.2">
      <c r="A483" s="153">
        <f t="shared" si="32"/>
        <v>480</v>
      </c>
      <c r="B483" s="154">
        <f t="shared" si="31"/>
        <v>0</v>
      </c>
      <c r="C483" s="155">
        <f t="shared" si="34"/>
        <v>4175</v>
      </c>
      <c r="D483" s="156">
        <f t="shared" si="33"/>
        <v>16700</v>
      </c>
    </row>
    <row r="484" spans="1:4" x14ac:dyDescent="0.2">
      <c r="A484" s="153">
        <f t="shared" si="32"/>
        <v>481</v>
      </c>
      <c r="B484" s="154">
        <f t="shared" si="31"/>
        <v>0</v>
      </c>
      <c r="C484" s="155">
        <f t="shared" si="34"/>
        <v>4175</v>
      </c>
      <c r="D484" s="156">
        <f t="shared" si="33"/>
        <v>16700</v>
      </c>
    </row>
    <row r="485" spans="1:4" x14ac:dyDescent="0.2">
      <c r="A485" s="153">
        <f t="shared" si="32"/>
        <v>482</v>
      </c>
      <c r="B485" s="154">
        <f t="shared" si="31"/>
        <v>0</v>
      </c>
      <c r="C485" s="155">
        <f t="shared" si="34"/>
        <v>4175</v>
      </c>
      <c r="D485" s="156">
        <f t="shared" si="33"/>
        <v>16700</v>
      </c>
    </row>
    <row r="486" spans="1:4" x14ac:dyDescent="0.2">
      <c r="A486" s="153">
        <f t="shared" si="32"/>
        <v>483</v>
      </c>
      <c r="B486" s="154">
        <f t="shared" si="31"/>
        <v>0</v>
      </c>
      <c r="C486" s="155">
        <f t="shared" si="34"/>
        <v>4175</v>
      </c>
      <c r="D486" s="156">
        <f t="shared" si="33"/>
        <v>16700</v>
      </c>
    </row>
    <row r="487" spans="1:4" x14ac:dyDescent="0.2">
      <c r="A487" s="153">
        <f t="shared" si="32"/>
        <v>484</v>
      </c>
      <c r="B487" s="154">
        <f t="shared" si="31"/>
        <v>0</v>
      </c>
      <c r="C487" s="155">
        <f t="shared" si="34"/>
        <v>4175</v>
      </c>
      <c r="D487" s="156">
        <f t="shared" si="33"/>
        <v>16700</v>
      </c>
    </row>
    <row r="488" spans="1:4" x14ac:dyDescent="0.2">
      <c r="A488" s="153">
        <f t="shared" si="32"/>
        <v>485</v>
      </c>
      <c r="B488" s="154">
        <f t="shared" si="31"/>
        <v>0</v>
      </c>
      <c r="C488" s="155">
        <f t="shared" si="34"/>
        <v>4175</v>
      </c>
      <c r="D488" s="156">
        <f t="shared" si="33"/>
        <v>16700</v>
      </c>
    </row>
    <row r="489" spans="1:4" x14ac:dyDescent="0.2">
      <c r="A489" s="153">
        <f t="shared" si="32"/>
        <v>486</v>
      </c>
      <c r="B489" s="154">
        <f t="shared" ref="B489:B503" si="35">B488</f>
        <v>0</v>
      </c>
      <c r="C489" s="155">
        <f t="shared" si="34"/>
        <v>4175</v>
      </c>
      <c r="D489" s="156">
        <f t="shared" si="33"/>
        <v>16700</v>
      </c>
    </row>
    <row r="490" spans="1:4" x14ac:dyDescent="0.2">
      <c r="A490" s="153">
        <f t="shared" si="32"/>
        <v>487</v>
      </c>
      <c r="B490" s="154">
        <f t="shared" si="35"/>
        <v>0</v>
      </c>
      <c r="C490" s="155">
        <f t="shared" si="34"/>
        <v>4175</v>
      </c>
      <c r="D490" s="156">
        <f t="shared" si="33"/>
        <v>16700</v>
      </c>
    </row>
    <row r="491" spans="1:4" x14ac:dyDescent="0.2">
      <c r="A491" s="153">
        <f t="shared" si="32"/>
        <v>488</v>
      </c>
      <c r="B491" s="154">
        <f t="shared" si="35"/>
        <v>0</v>
      </c>
      <c r="C491" s="155">
        <f t="shared" si="34"/>
        <v>4175</v>
      </c>
      <c r="D491" s="156">
        <f t="shared" si="33"/>
        <v>16700</v>
      </c>
    </row>
    <row r="492" spans="1:4" x14ac:dyDescent="0.2">
      <c r="A492" s="153">
        <f t="shared" si="32"/>
        <v>489</v>
      </c>
      <c r="B492" s="154">
        <f t="shared" si="35"/>
        <v>0</v>
      </c>
      <c r="C492" s="155">
        <f t="shared" si="34"/>
        <v>4175</v>
      </c>
      <c r="D492" s="156">
        <f t="shared" si="33"/>
        <v>16700</v>
      </c>
    </row>
    <row r="493" spans="1:4" x14ac:dyDescent="0.2">
      <c r="A493" s="153">
        <f t="shared" si="32"/>
        <v>490</v>
      </c>
      <c r="B493" s="154">
        <f t="shared" si="35"/>
        <v>0</v>
      </c>
      <c r="C493" s="155">
        <f t="shared" si="34"/>
        <v>4175</v>
      </c>
      <c r="D493" s="156">
        <f t="shared" si="33"/>
        <v>16700</v>
      </c>
    </row>
    <row r="494" spans="1:4" x14ac:dyDescent="0.2">
      <c r="A494" s="153">
        <f t="shared" si="32"/>
        <v>491</v>
      </c>
      <c r="B494" s="154">
        <f t="shared" si="35"/>
        <v>0</v>
      </c>
      <c r="C494" s="155">
        <f t="shared" si="34"/>
        <v>4175</v>
      </c>
      <c r="D494" s="156">
        <f t="shared" si="33"/>
        <v>16700</v>
      </c>
    </row>
    <row r="495" spans="1:4" x14ac:dyDescent="0.2">
      <c r="A495" s="153">
        <f t="shared" si="32"/>
        <v>492</v>
      </c>
      <c r="B495" s="154">
        <f t="shared" si="35"/>
        <v>0</v>
      </c>
      <c r="C495" s="155">
        <f t="shared" si="34"/>
        <v>4175</v>
      </c>
      <c r="D495" s="156">
        <f t="shared" si="33"/>
        <v>16700</v>
      </c>
    </row>
    <row r="496" spans="1:4" x14ac:dyDescent="0.2">
      <c r="A496" s="153">
        <f t="shared" si="32"/>
        <v>493</v>
      </c>
      <c r="B496" s="154">
        <f t="shared" si="35"/>
        <v>0</v>
      </c>
      <c r="C496" s="155">
        <f t="shared" si="34"/>
        <v>4175</v>
      </c>
      <c r="D496" s="156">
        <f t="shared" si="33"/>
        <v>16700</v>
      </c>
    </row>
    <row r="497" spans="1:4" x14ac:dyDescent="0.2">
      <c r="A497" s="153">
        <f t="shared" si="32"/>
        <v>494</v>
      </c>
      <c r="B497" s="154">
        <f t="shared" si="35"/>
        <v>0</v>
      </c>
      <c r="C497" s="155">
        <f t="shared" si="34"/>
        <v>4175</v>
      </c>
      <c r="D497" s="156">
        <f t="shared" si="33"/>
        <v>16700</v>
      </c>
    </row>
    <row r="498" spans="1:4" x14ac:dyDescent="0.2">
      <c r="A498" s="153">
        <f t="shared" si="32"/>
        <v>495</v>
      </c>
      <c r="B498" s="154">
        <f t="shared" si="35"/>
        <v>0</v>
      </c>
      <c r="C498" s="155">
        <f t="shared" si="34"/>
        <v>4175</v>
      </c>
      <c r="D498" s="156">
        <f t="shared" si="33"/>
        <v>16700</v>
      </c>
    </row>
    <row r="499" spans="1:4" x14ac:dyDescent="0.2">
      <c r="A499" s="153">
        <f t="shared" si="32"/>
        <v>496</v>
      </c>
      <c r="B499" s="154">
        <f t="shared" si="35"/>
        <v>0</v>
      </c>
      <c r="C499" s="155">
        <f t="shared" si="34"/>
        <v>4175</v>
      </c>
      <c r="D499" s="156">
        <f t="shared" si="33"/>
        <v>16700</v>
      </c>
    </row>
    <row r="500" spans="1:4" x14ac:dyDescent="0.2">
      <c r="A500" s="153">
        <f t="shared" si="32"/>
        <v>497</v>
      </c>
      <c r="B500" s="154">
        <f t="shared" si="35"/>
        <v>0</v>
      </c>
      <c r="C500" s="155">
        <f t="shared" si="34"/>
        <v>4175</v>
      </c>
      <c r="D500" s="156">
        <f t="shared" si="33"/>
        <v>16700</v>
      </c>
    </row>
    <row r="501" spans="1:4" x14ac:dyDescent="0.2">
      <c r="A501" s="153">
        <f t="shared" si="32"/>
        <v>498</v>
      </c>
      <c r="B501" s="154">
        <f t="shared" si="35"/>
        <v>0</v>
      </c>
      <c r="C501" s="155">
        <f t="shared" si="34"/>
        <v>4175</v>
      </c>
      <c r="D501" s="156">
        <f t="shared" si="33"/>
        <v>16700</v>
      </c>
    </row>
    <row r="502" spans="1:4" x14ac:dyDescent="0.2">
      <c r="A502" s="153">
        <f t="shared" si="32"/>
        <v>499</v>
      </c>
      <c r="B502" s="154">
        <f t="shared" si="35"/>
        <v>0</v>
      </c>
      <c r="C502" s="155">
        <f t="shared" si="34"/>
        <v>4175</v>
      </c>
      <c r="D502" s="156">
        <f t="shared" si="33"/>
        <v>16700</v>
      </c>
    </row>
    <row r="503" spans="1:4" x14ac:dyDescent="0.2">
      <c r="A503" s="153">
        <f t="shared" si="32"/>
        <v>500</v>
      </c>
      <c r="B503" s="154">
        <f t="shared" si="35"/>
        <v>0</v>
      </c>
      <c r="C503" s="155">
        <f t="shared" si="34"/>
        <v>4175</v>
      </c>
      <c r="D503" s="156">
        <f t="shared" si="33"/>
        <v>16700</v>
      </c>
    </row>
    <row r="504" spans="1:4" x14ac:dyDescent="0.2">
      <c r="A504" s="153"/>
      <c r="C504" s="155"/>
      <c r="D504" s="156"/>
    </row>
    <row r="505" spans="1:4" x14ac:dyDescent="0.2">
      <c r="A505" s="153"/>
      <c r="C505" s="155"/>
      <c r="D505" s="156"/>
    </row>
    <row r="506" spans="1:4" x14ac:dyDescent="0.2">
      <c r="A506" s="153"/>
      <c r="C506" s="155"/>
      <c r="D506" s="156"/>
    </row>
    <row r="507" spans="1:4" x14ac:dyDescent="0.2">
      <c r="A507" s="153"/>
      <c r="C507" s="155"/>
      <c r="D507" s="156"/>
    </row>
    <row r="508" spans="1:4" x14ac:dyDescent="0.2">
      <c r="A508" s="153"/>
      <c r="C508" s="155"/>
      <c r="D508" s="156"/>
    </row>
    <row r="509" spans="1:4" x14ac:dyDescent="0.2">
      <c r="A509" s="153"/>
      <c r="C509" s="155"/>
      <c r="D509" s="156"/>
    </row>
    <row r="510" spans="1:4" x14ac:dyDescent="0.2">
      <c r="A510" s="153"/>
      <c r="C510" s="155"/>
      <c r="D510" s="156"/>
    </row>
    <row r="511" spans="1:4" x14ac:dyDescent="0.2">
      <c r="A511" s="153"/>
      <c r="C511" s="155"/>
      <c r="D511" s="156"/>
    </row>
    <row r="512" spans="1:4" x14ac:dyDescent="0.2">
      <c r="A512" s="153"/>
      <c r="C512" s="155"/>
      <c r="D512" s="156"/>
    </row>
    <row r="513" spans="1:4" x14ac:dyDescent="0.2">
      <c r="A513" s="153"/>
      <c r="C513" s="155"/>
      <c r="D513" s="156"/>
    </row>
    <row r="514" spans="1:4" x14ac:dyDescent="0.2">
      <c r="A514" s="153"/>
      <c r="C514" s="155"/>
      <c r="D514" s="156"/>
    </row>
    <row r="515" spans="1:4" x14ac:dyDescent="0.2">
      <c r="A515" s="153"/>
      <c r="C515" s="155"/>
      <c r="D515" s="156"/>
    </row>
    <row r="516" spans="1:4" x14ac:dyDescent="0.2">
      <c r="A516" s="153"/>
      <c r="C516" s="155"/>
      <c r="D516" s="156"/>
    </row>
    <row r="517" spans="1:4" x14ac:dyDescent="0.2">
      <c r="A517" s="153"/>
      <c r="C517" s="155"/>
      <c r="D517" s="156"/>
    </row>
    <row r="518" spans="1:4" x14ac:dyDescent="0.2">
      <c r="A518" s="153"/>
      <c r="C518" s="155"/>
      <c r="D518" s="156"/>
    </row>
    <row r="519" spans="1:4" x14ac:dyDescent="0.2">
      <c r="A519" s="153"/>
      <c r="C519" s="155"/>
      <c r="D519" s="156"/>
    </row>
    <row r="520" spans="1:4" x14ac:dyDescent="0.2">
      <c r="A520" s="153"/>
      <c r="C520" s="155"/>
      <c r="D520" s="156"/>
    </row>
    <row r="521" spans="1:4" x14ac:dyDescent="0.2">
      <c r="A521" s="153"/>
      <c r="C521" s="155"/>
      <c r="D521" s="156"/>
    </row>
    <row r="522" spans="1:4" x14ac:dyDescent="0.2">
      <c r="A522" s="153"/>
      <c r="C522" s="155"/>
      <c r="D522" s="156"/>
    </row>
    <row r="523" spans="1:4" x14ac:dyDescent="0.2">
      <c r="A523" s="153"/>
      <c r="C523" s="155"/>
      <c r="D523" s="156"/>
    </row>
    <row r="524" spans="1:4" x14ac:dyDescent="0.2">
      <c r="A524" s="153"/>
      <c r="C524" s="155"/>
      <c r="D524" s="156"/>
    </row>
    <row r="525" spans="1:4" x14ac:dyDescent="0.2">
      <c r="A525" s="153"/>
      <c r="C525" s="155"/>
      <c r="D525" s="156"/>
    </row>
    <row r="526" spans="1:4" x14ac:dyDescent="0.2">
      <c r="A526" s="153"/>
      <c r="C526" s="155"/>
      <c r="D526" s="156"/>
    </row>
    <row r="527" spans="1:4" x14ac:dyDescent="0.2">
      <c r="A527" s="153"/>
      <c r="C527" s="155"/>
      <c r="D527" s="156"/>
    </row>
    <row r="528" spans="1:4" x14ac:dyDescent="0.2">
      <c r="A528" s="153"/>
      <c r="C528" s="155"/>
      <c r="D528" s="156"/>
    </row>
    <row r="529" spans="1:4" x14ac:dyDescent="0.2">
      <c r="A529" s="153"/>
      <c r="C529" s="155"/>
      <c r="D529" s="156"/>
    </row>
    <row r="530" spans="1:4" x14ac:dyDescent="0.2">
      <c r="A530" s="153"/>
      <c r="C530" s="155"/>
      <c r="D530" s="156"/>
    </row>
    <row r="531" spans="1:4" x14ac:dyDescent="0.2">
      <c r="A531" s="153"/>
      <c r="C531" s="155"/>
      <c r="D531" s="156"/>
    </row>
    <row r="532" spans="1:4" x14ac:dyDescent="0.2">
      <c r="A532" s="153"/>
      <c r="C532" s="155"/>
      <c r="D532" s="156"/>
    </row>
    <row r="533" spans="1:4" x14ac:dyDescent="0.2">
      <c r="A533" s="153"/>
      <c r="C533" s="155"/>
      <c r="D533" s="156"/>
    </row>
    <row r="534" spans="1:4" x14ac:dyDescent="0.2">
      <c r="A534" s="153"/>
      <c r="C534" s="155"/>
      <c r="D534" s="156"/>
    </row>
  </sheetData>
  <sheetProtection algorithmName="SHA-512" hashValue="hN/AmqO8YNms+GZJYO4PjTFzrcLsF1+zeU4DhAeh0xDTaXwk5EHMezi6vR8eHhZds+sH+kTymOHDLBJ3d3SPGA==" saltValue="Hs56HVAUuK2i2+g56eCL0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1A4D-085A-4536-AB8A-DF2F77FD8AD3}">
  <sheetPr codeName="Sheet12">
    <tabColor theme="9"/>
  </sheetPr>
  <dimension ref="A1:E15"/>
  <sheetViews>
    <sheetView showGridLines="0" workbookViewId="0">
      <selection activeCell="K482" sqref="K482"/>
    </sheetView>
  </sheetViews>
  <sheetFormatPr defaultColWidth="9.140625" defaultRowHeight="12.75" x14ac:dyDescent="0.2"/>
  <cols>
    <col min="1" max="1" width="12.7109375" style="143" customWidth="1"/>
    <col min="2" max="2" width="10.28515625" style="143" customWidth="1"/>
    <col min="3" max="3" width="10.85546875" style="143" customWidth="1"/>
    <col min="4" max="16384" width="9.140625" style="143"/>
  </cols>
  <sheetData>
    <row r="1" spans="1:5" ht="15" x14ac:dyDescent="0.25">
      <c r="A1" s="157"/>
      <c r="B1" s="157"/>
      <c r="C1" s="158" t="s">
        <v>407</v>
      </c>
      <c r="D1" s="157"/>
      <c r="E1" s="157"/>
    </row>
    <row r="2" spans="1:5" ht="25.5" x14ac:dyDescent="0.2">
      <c r="A2" s="159" t="s">
        <v>408</v>
      </c>
      <c r="B2" s="159" t="s">
        <v>409</v>
      </c>
      <c r="C2" s="159" t="s">
        <v>410</v>
      </c>
      <c r="D2" s="159" t="s">
        <v>411</v>
      </c>
      <c r="E2" s="159" t="s">
        <v>412</v>
      </c>
    </row>
    <row r="3" spans="1:5" x14ac:dyDescent="0.2">
      <c r="A3" s="129" t="s">
        <v>413</v>
      </c>
      <c r="B3" s="129">
        <v>5</v>
      </c>
      <c r="C3" s="160">
        <v>28</v>
      </c>
      <c r="D3" s="129"/>
      <c r="E3" s="129">
        <f>B3*C3</f>
        <v>140</v>
      </c>
    </row>
    <row r="4" spans="1:5" x14ac:dyDescent="0.2">
      <c r="A4" s="129" t="s">
        <v>414</v>
      </c>
      <c r="B4" s="129">
        <v>20</v>
      </c>
      <c r="C4" s="160">
        <v>18</v>
      </c>
      <c r="D4" s="129">
        <f>D3+E3</f>
        <v>140</v>
      </c>
      <c r="E4" s="129">
        <f>(B4-B3)*C4</f>
        <v>270</v>
      </c>
    </row>
    <row r="5" spans="1:5" x14ac:dyDescent="0.2">
      <c r="A5" s="129" t="s">
        <v>415</v>
      </c>
      <c r="B5" s="129">
        <v>50</v>
      </c>
      <c r="C5" s="160">
        <v>9</v>
      </c>
      <c r="D5" s="129">
        <f t="shared" ref="D5:D10" si="0">D4+E4</f>
        <v>410</v>
      </c>
      <c r="E5" s="129">
        <f>(B5-B4)*C5</f>
        <v>270</v>
      </c>
    </row>
    <row r="6" spans="1:5" x14ac:dyDescent="0.2">
      <c r="A6" s="129" t="s">
        <v>416</v>
      </c>
      <c r="B6" s="129">
        <v>200</v>
      </c>
      <c r="C6" s="160">
        <v>7</v>
      </c>
      <c r="D6" s="129">
        <f t="shared" si="0"/>
        <v>680</v>
      </c>
      <c r="E6" s="129">
        <f t="shared" ref="E6:E9" si="1">(B6-B5)*C6</f>
        <v>1050</v>
      </c>
    </row>
    <row r="7" spans="1:5" x14ac:dyDescent="0.2">
      <c r="A7" s="129" t="s">
        <v>417</v>
      </c>
      <c r="B7" s="129">
        <v>400</v>
      </c>
      <c r="C7" s="160">
        <v>6</v>
      </c>
      <c r="D7" s="129">
        <f>D6+E6</f>
        <v>1730</v>
      </c>
      <c r="E7" s="160">
        <f>(B7-B6)*C7</f>
        <v>1200</v>
      </c>
    </row>
    <row r="8" spans="1:5" x14ac:dyDescent="0.2">
      <c r="A8" s="129" t="s">
        <v>418</v>
      </c>
      <c r="B8" s="129">
        <v>750</v>
      </c>
      <c r="C8" s="160">
        <v>5</v>
      </c>
      <c r="D8" s="129">
        <f t="shared" si="0"/>
        <v>2930</v>
      </c>
      <c r="E8" s="129">
        <f t="shared" si="1"/>
        <v>1750</v>
      </c>
    </row>
    <row r="9" spans="1:5" x14ac:dyDescent="0.2">
      <c r="A9" s="129" t="s">
        <v>419</v>
      </c>
      <c r="B9" s="129">
        <v>2000</v>
      </c>
      <c r="C9" s="160">
        <v>3</v>
      </c>
      <c r="D9" s="129">
        <f t="shared" si="0"/>
        <v>4680</v>
      </c>
      <c r="E9" s="129">
        <f t="shared" si="1"/>
        <v>3750</v>
      </c>
    </row>
    <row r="10" spans="1:5" x14ac:dyDescent="0.2">
      <c r="A10" s="129" t="s">
        <v>420</v>
      </c>
      <c r="B10" s="129"/>
      <c r="C10" s="160">
        <v>0</v>
      </c>
      <c r="D10" s="129">
        <f t="shared" si="0"/>
        <v>8430</v>
      </c>
      <c r="E10" s="129">
        <f>B10*C10</f>
        <v>0</v>
      </c>
    </row>
    <row r="14" spans="1:5" x14ac:dyDescent="0.2">
      <c r="E14" s="161"/>
    </row>
    <row r="15" spans="1:5" x14ac:dyDescent="0.2">
      <c r="E15" s="161"/>
    </row>
  </sheetData>
  <sheetProtection algorithmName="SHA-512" hashValue="mkTjwjehb7xT6Eu9DQpPXhu6rqpYL77B403E43/0jtVK9X4JYmq8rhiL+lYIJjrgwzuJLr9u9K9GD9gBtd3izw==" saltValue="kObiWU/fJC4zdPl9vG3p0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B2350-EBF0-4062-B622-AA3E2059698B}">
  <sheetPr codeName="Sheet2"/>
  <dimension ref="A2:J92"/>
  <sheetViews>
    <sheetView showGridLines="0" showRowColHeaders="0" zoomScaleNormal="100" workbookViewId="0"/>
  </sheetViews>
  <sheetFormatPr defaultRowHeight="15" x14ac:dyDescent="0.25"/>
  <cols>
    <col min="1" max="3" width="9.140625" style="1"/>
    <col min="4" max="4" width="37.42578125" style="1" customWidth="1"/>
    <col min="5" max="10" width="27.140625" style="1" customWidth="1"/>
    <col min="11" max="16384" width="9.140625" style="1"/>
  </cols>
  <sheetData>
    <row r="2" spans="1:8" ht="15.75" x14ac:dyDescent="0.25">
      <c r="A2" s="2"/>
      <c r="B2" s="2"/>
      <c r="C2" s="2"/>
      <c r="D2" s="2"/>
      <c r="E2" s="2"/>
      <c r="F2" s="2"/>
      <c r="G2" s="2"/>
      <c r="H2" s="2"/>
    </row>
    <row r="3" spans="1:8" ht="15.75" x14ac:dyDescent="0.25">
      <c r="A3" s="2"/>
      <c r="B3" s="2"/>
      <c r="C3" s="2"/>
      <c r="D3" s="2"/>
      <c r="E3" s="2"/>
      <c r="F3" s="3" t="s">
        <v>27</v>
      </c>
      <c r="G3" s="2"/>
      <c r="H3" s="2"/>
    </row>
    <row r="4" spans="1:8" ht="15.75" x14ac:dyDescent="0.25">
      <c r="A4" s="2"/>
      <c r="B4" s="2"/>
      <c r="C4" s="2"/>
      <c r="D4" s="2"/>
      <c r="E4" s="2"/>
      <c r="F4" s="4" t="s">
        <v>28</v>
      </c>
      <c r="G4" s="2"/>
      <c r="H4" s="2"/>
    </row>
    <row r="5" spans="1:8" ht="15.75" x14ac:dyDescent="0.25">
      <c r="A5" s="2"/>
      <c r="B5" s="2"/>
      <c r="C5" s="2"/>
      <c r="D5" s="2"/>
      <c r="E5" s="2"/>
      <c r="F5" s="4" t="s">
        <v>29</v>
      </c>
      <c r="G5" s="2"/>
      <c r="H5" s="2"/>
    </row>
    <row r="6" spans="1:8" ht="15.75" x14ac:dyDescent="0.25">
      <c r="A6" s="2"/>
      <c r="B6" s="2"/>
      <c r="C6" s="2"/>
      <c r="D6" s="2"/>
      <c r="E6" s="2"/>
      <c r="F6" s="2"/>
      <c r="G6" s="2"/>
      <c r="H6" s="2"/>
    </row>
    <row r="7" spans="1:8" ht="18.75" x14ac:dyDescent="0.3">
      <c r="A7" s="204" t="s">
        <v>30</v>
      </c>
      <c r="B7" s="204"/>
      <c r="C7" s="204"/>
      <c r="D7" s="204"/>
      <c r="E7" s="204"/>
      <c r="F7" s="204"/>
      <c r="G7" s="204"/>
      <c r="H7" s="27"/>
    </row>
    <row r="8" spans="1:8" ht="18.75" x14ac:dyDescent="0.3">
      <c r="A8" s="204" t="s">
        <v>31</v>
      </c>
      <c r="B8" s="204"/>
      <c r="C8" s="204"/>
      <c r="D8" s="204"/>
      <c r="E8" s="204"/>
      <c r="F8" s="204"/>
      <c r="G8" s="204"/>
      <c r="H8" s="27"/>
    </row>
    <row r="10" spans="1:8" ht="23.25" x14ac:dyDescent="0.25">
      <c r="B10" s="14" t="s">
        <v>32</v>
      </c>
    </row>
    <row r="11" spans="1:8" ht="15.75" x14ac:dyDescent="0.25">
      <c r="B11" s="42" t="s">
        <v>33</v>
      </c>
    </row>
    <row r="12" spans="1:8" ht="15.75" x14ac:dyDescent="0.25">
      <c r="B12" s="205" t="s">
        <v>34</v>
      </c>
      <c r="C12" s="205"/>
      <c r="D12" s="205"/>
    </row>
    <row r="13" spans="1:8" ht="15.75" x14ac:dyDescent="0.25">
      <c r="B13" s="206" t="s">
        <v>35</v>
      </c>
      <c r="C13" s="206"/>
      <c r="D13" s="206"/>
      <c r="E13" s="207"/>
      <c r="F13" s="207"/>
      <c r="G13" s="207"/>
    </row>
    <row r="14" spans="1:8" ht="15.75" x14ac:dyDescent="0.25">
      <c r="B14" s="43" t="s">
        <v>502</v>
      </c>
      <c r="C14" s="43"/>
      <c r="D14" s="43"/>
      <c r="E14" s="202"/>
      <c r="F14" s="202"/>
      <c r="G14" s="202"/>
    </row>
    <row r="15" spans="1:8" ht="15.75" x14ac:dyDescent="0.25">
      <c r="B15" s="201" t="s">
        <v>36</v>
      </c>
      <c r="C15" s="201"/>
      <c r="D15" s="201"/>
    </row>
    <row r="16" spans="1:8" ht="15.75" x14ac:dyDescent="0.25">
      <c r="B16" s="2" t="s">
        <v>37</v>
      </c>
      <c r="C16" s="2"/>
      <c r="D16" s="2"/>
      <c r="E16" s="29"/>
    </row>
    <row r="17" spans="2:7" ht="15.75" x14ac:dyDescent="0.25">
      <c r="B17" s="203" t="s">
        <v>38</v>
      </c>
      <c r="C17" s="203"/>
      <c r="D17" s="203"/>
      <c r="E17" s="207"/>
      <c r="F17" s="207"/>
      <c r="G17" s="207"/>
    </row>
    <row r="18" spans="2:7" ht="15.75" x14ac:dyDescent="0.25">
      <c r="B18" s="203" t="s">
        <v>39</v>
      </c>
      <c r="C18" s="203"/>
      <c r="D18" s="203"/>
      <c r="E18" s="202"/>
      <c r="F18" s="202"/>
      <c r="G18" s="202"/>
    </row>
    <row r="19" spans="2:7" ht="15.75" x14ac:dyDescent="0.25">
      <c r="B19" s="203" t="s">
        <v>40</v>
      </c>
      <c r="C19" s="203"/>
      <c r="D19" s="203"/>
      <c r="E19" s="202"/>
      <c r="F19" s="202"/>
      <c r="G19" s="202"/>
    </row>
    <row r="20" spans="2:7" ht="15.75" x14ac:dyDescent="0.25">
      <c r="B20" s="203" t="s">
        <v>41</v>
      </c>
      <c r="C20" s="203"/>
      <c r="D20" s="203"/>
      <c r="E20" s="30"/>
    </row>
    <row r="21" spans="2:7" ht="15.75" x14ac:dyDescent="0.25">
      <c r="B21" s="203" t="s">
        <v>42</v>
      </c>
      <c r="C21" s="203"/>
      <c r="D21" s="203"/>
      <c r="E21" s="31"/>
    </row>
    <row r="22" spans="2:7" ht="15.75" x14ac:dyDescent="0.25">
      <c r="B22" s="203" t="s">
        <v>43</v>
      </c>
      <c r="C22" s="203"/>
      <c r="D22" s="203"/>
      <c r="E22" s="30"/>
    </row>
    <row r="23" spans="2:7" ht="15.75" x14ac:dyDescent="0.25">
      <c r="B23" s="2"/>
      <c r="C23" s="2"/>
      <c r="D23" s="2"/>
    </row>
    <row r="24" spans="2:7" ht="15.75" x14ac:dyDescent="0.25">
      <c r="B24" s="2" t="s">
        <v>44</v>
      </c>
      <c r="C24" s="2"/>
      <c r="D24" s="2"/>
      <c r="E24" s="28"/>
    </row>
    <row r="25" spans="2:7" ht="15.75" x14ac:dyDescent="0.25">
      <c r="B25" s="203" t="s">
        <v>503</v>
      </c>
      <c r="C25" s="203"/>
      <c r="D25" s="203"/>
      <c r="E25" s="207"/>
      <c r="F25" s="207"/>
      <c r="G25" s="207"/>
    </row>
    <row r="26" spans="2:7" ht="15.75" x14ac:dyDescent="0.25">
      <c r="B26" s="203" t="s">
        <v>504</v>
      </c>
      <c r="C26" s="203"/>
      <c r="D26" s="203"/>
      <c r="E26" s="202"/>
      <c r="F26" s="202"/>
      <c r="G26" s="202"/>
    </row>
    <row r="27" spans="2:7" ht="15.75" x14ac:dyDescent="0.25">
      <c r="B27" s="203" t="s">
        <v>40</v>
      </c>
      <c r="C27" s="203"/>
      <c r="D27" s="203"/>
      <c r="E27" s="202"/>
      <c r="F27" s="202"/>
      <c r="G27" s="202"/>
    </row>
    <row r="28" spans="2:7" ht="15.75" x14ac:dyDescent="0.25">
      <c r="B28" s="203" t="s">
        <v>45</v>
      </c>
      <c r="C28" s="203"/>
      <c r="D28" s="203"/>
      <c r="E28" s="30"/>
    </row>
    <row r="29" spans="2:7" ht="15.75" x14ac:dyDescent="0.25">
      <c r="B29" s="203" t="s">
        <v>42</v>
      </c>
      <c r="C29" s="203"/>
      <c r="D29" s="203"/>
      <c r="E29" s="31"/>
    </row>
    <row r="30" spans="2:7" ht="15.75" x14ac:dyDescent="0.25">
      <c r="B30" s="2"/>
      <c r="C30" s="2"/>
      <c r="D30" s="2"/>
      <c r="E30" s="44"/>
    </row>
    <row r="31" spans="2:7" ht="15.75" x14ac:dyDescent="0.25">
      <c r="B31" s="206" t="s">
        <v>46</v>
      </c>
      <c r="C31" s="206"/>
      <c r="D31" s="206"/>
      <c r="E31" s="28"/>
    </row>
    <row r="32" spans="2:7" ht="15.75" x14ac:dyDescent="0.25">
      <c r="B32" s="203" t="s">
        <v>47</v>
      </c>
      <c r="C32" s="203"/>
      <c r="D32" s="203"/>
      <c r="E32" s="32"/>
    </row>
    <row r="33" spans="2:5" ht="15.75" x14ac:dyDescent="0.25">
      <c r="B33" s="2"/>
      <c r="C33" s="2"/>
      <c r="D33" s="2"/>
    </row>
    <row r="34" spans="2:5" ht="15.75" x14ac:dyDescent="0.25">
      <c r="B34" s="208" t="s">
        <v>48</v>
      </c>
      <c r="C34" s="208"/>
      <c r="D34" s="208"/>
    </row>
    <row r="35" spans="2:5" ht="15.75" x14ac:dyDescent="0.25">
      <c r="B35" s="203" t="s">
        <v>49</v>
      </c>
      <c r="C35" s="203"/>
      <c r="D35" s="203"/>
      <c r="E35" s="28"/>
    </row>
    <row r="36" spans="2:5" ht="15.75" x14ac:dyDescent="0.25">
      <c r="B36" s="203" t="s">
        <v>50</v>
      </c>
      <c r="C36" s="203"/>
      <c r="D36" s="203"/>
      <c r="E36" s="30"/>
    </row>
    <row r="37" spans="2:5" ht="15.75" x14ac:dyDescent="0.25">
      <c r="B37" s="2"/>
      <c r="C37" s="2"/>
      <c r="D37" s="2"/>
    </row>
    <row r="38" spans="2:5" ht="15.75" x14ac:dyDescent="0.25">
      <c r="B38" s="208" t="s">
        <v>51</v>
      </c>
      <c r="C38" s="208"/>
      <c r="D38" s="208"/>
    </row>
    <row r="39" spans="2:5" ht="15.75" x14ac:dyDescent="0.25">
      <c r="B39" s="203" t="s">
        <v>52</v>
      </c>
      <c r="C39" s="203"/>
      <c r="D39" s="203"/>
      <c r="E39" s="28"/>
    </row>
    <row r="40" spans="2:5" ht="15.75" x14ac:dyDescent="0.25">
      <c r="B40" s="2"/>
      <c r="C40" s="2"/>
      <c r="D40" s="2"/>
    </row>
    <row r="41" spans="2:5" ht="15.75" x14ac:dyDescent="0.25">
      <c r="B41" s="208" t="s">
        <v>53</v>
      </c>
      <c r="C41" s="208"/>
      <c r="D41" s="208"/>
    </row>
    <row r="42" spans="2:5" ht="15.75" x14ac:dyDescent="0.25">
      <c r="B42" s="203" t="s">
        <v>54</v>
      </c>
      <c r="C42" s="203"/>
      <c r="D42" s="203"/>
      <c r="E42" s="28"/>
    </row>
    <row r="43" spans="2:5" ht="15.75" x14ac:dyDescent="0.25">
      <c r="B43" s="33" t="s">
        <v>55</v>
      </c>
      <c r="C43" s="2"/>
      <c r="D43" s="2"/>
    </row>
    <row r="44" spans="2:5" ht="29.25" customHeight="1" x14ac:dyDescent="0.25">
      <c r="B44" s="199" t="s">
        <v>56</v>
      </c>
      <c r="C44" s="199"/>
      <c r="D44" s="199"/>
      <c r="E44" s="28"/>
    </row>
    <row r="45" spans="2:5" ht="15.75" x14ac:dyDescent="0.25">
      <c r="B45" s="33" t="s">
        <v>57</v>
      </c>
      <c r="C45" s="2"/>
      <c r="D45" s="2"/>
    </row>
    <row r="46" spans="2:5" ht="15.75" x14ac:dyDescent="0.25">
      <c r="B46" s="2"/>
      <c r="C46" s="2"/>
      <c r="D46" s="2"/>
    </row>
    <row r="47" spans="2:5" ht="15.75" x14ac:dyDescent="0.25">
      <c r="B47" s="208" t="s">
        <v>58</v>
      </c>
      <c r="C47" s="208"/>
      <c r="D47" s="208"/>
    </row>
    <row r="48" spans="2:5" s="45" customFormat="1" ht="33" customHeight="1" x14ac:dyDescent="0.25">
      <c r="B48" s="199" t="s">
        <v>59</v>
      </c>
      <c r="C48" s="199"/>
      <c r="D48" s="199"/>
      <c r="E48" s="34"/>
    </row>
    <row r="49" spans="2:8" ht="48.75" customHeight="1" x14ac:dyDescent="0.25">
      <c r="B49" s="199" t="s">
        <v>60</v>
      </c>
      <c r="C49" s="199"/>
      <c r="D49" s="199"/>
      <c r="E49" s="28"/>
    </row>
    <row r="50" spans="2:8" ht="29.25" customHeight="1" x14ac:dyDescent="0.25">
      <c r="B50" s="199" t="s">
        <v>61</v>
      </c>
      <c r="C50" s="199"/>
      <c r="D50" s="199"/>
      <c r="E50" s="30"/>
    </row>
    <row r="51" spans="2:8" ht="15.75" x14ac:dyDescent="0.25">
      <c r="B51" s="208"/>
      <c r="C51" s="208"/>
      <c r="D51" s="208"/>
    </row>
    <row r="52" spans="2:8" ht="15.75" x14ac:dyDescent="0.25">
      <c r="B52" s="208" t="s">
        <v>62</v>
      </c>
      <c r="C52" s="208"/>
      <c r="D52" s="208"/>
    </row>
    <row r="53" spans="2:8" ht="15.75" x14ac:dyDescent="0.25">
      <c r="B53" s="46" t="s">
        <v>63</v>
      </c>
      <c r="C53" s="46"/>
      <c r="D53" s="46"/>
      <c r="H53" s="46"/>
    </row>
    <row r="54" spans="2:8" ht="15.75" x14ac:dyDescent="0.25">
      <c r="B54" s="46" t="s">
        <v>64</v>
      </c>
      <c r="C54" s="46"/>
      <c r="D54" s="46"/>
      <c r="H54" s="46"/>
    </row>
    <row r="55" spans="2:8" ht="15.75" x14ac:dyDescent="0.25">
      <c r="B55" s="46" t="s">
        <v>65</v>
      </c>
      <c r="C55" s="46"/>
      <c r="D55" s="46"/>
      <c r="H55" s="46"/>
    </row>
    <row r="56" spans="2:8" ht="15.75" x14ac:dyDescent="0.25">
      <c r="B56" s="46" t="s">
        <v>66</v>
      </c>
      <c r="C56" s="46"/>
      <c r="D56" s="46"/>
      <c r="H56" s="46"/>
    </row>
    <row r="57" spans="2:8" ht="15.75" x14ac:dyDescent="0.25">
      <c r="B57" s="46" t="s">
        <v>67</v>
      </c>
      <c r="C57" s="46"/>
      <c r="D57" s="46"/>
      <c r="H57" s="46"/>
    </row>
    <row r="58" spans="2:8" ht="15.75" x14ac:dyDescent="0.25">
      <c r="B58" s="46" t="s">
        <v>68</v>
      </c>
      <c r="C58" s="46"/>
      <c r="D58" s="46"/>
      <c r="H58" s="46"/>
    </row>
    <row r="59" spans="2:8" ht="15.75" x14ac:dyDescent="0.25">
      <c r="B59" s="46" t="s">
        <v>69</v>
      </c>
      <c r="C59" s="46"/>
      <c r="D59" s="46"/>
      <c r="H59" s="46"/>
    </row>
    <row r="60" spans="2:8" ht="15.75" x14ac:dyDescent="0.25">
      <c r="B60" s="46" t="s">
        <v>70</v>
      </c>
      <c r="C60" s="46"/>
      <c r="D60" s="46"/>
      <c r="H60" s="46"/>
    </row>
    <row r="61" spans="2:8" ht="15.75" x14ac:dyDescent="0.25">
      <c r="C61" s="2"/>
      <c r="D61" s="2"/>
    </row>
    <row r="62" spans="2:8" ht="15.75" x14ac:dyDescent="0.25">
      <c r="B62" s="42" t="s">
        <v>71</v>
      </c>
    </row>
    <row r="63" spans="2:8" x14ac:dyDescent="0.25">
      <c r="B63" s="25" t="s">
        <v>546</v>
      </c>
      <c r="E63" s="49"/>
    </row>
    <row r="64" spans="2:8" x14ac:dyDescent="0.25">
      <c r="B64" s="25" t="s">
        <v>72</v>
      </c>
      <c r="E64" s="50"/>
    </row>
    <row r="65" spans="2:10" x14ac:dyDescent="0.25">
      <c r="B65" s="25" t="s">
        <v>73</v>
      </c>
      <c r="E65" s="50"/>
    </row>
    <row r="66" spans="2:10" x14ac:dyDescent="0.25">
      <c r="B66" s="1" t="s">
        <v>74</v>
      </c>
      <c r="E66" s="50"/>
    </row>
    <row r="67" spans="2:10" ht="15.75" x14ac:dyDescent="0.25">
      <c r="B67" s="18"/>
      <c r="C67" s="2"/>
      <c r="D67" s="2"/>
    </row>
    <row r="68" spans="2:10" ht="15.75" x14ac:dyDescent="0.25">
      <c r="B68" s="42" t="s">
        <v>75</v>
      </c>
      <c r="C68" s="2"/>
      <c r="D68" s="2"/>
    </row>
    <row r="69" spans="2:10" s="45" customFormat="1" ht="30" customHeight="1" x14ac:dyDescent="0.25">
      <c r="B69" s="199" t="s">
        <v>76</v>
      </c>
      <c r="C69" s="199"/>
      <c r="D69" s="199"/>
      <c r="E69" s="34"/>
    </row>
    <row r="70" spans="2:10" ht="30.75" customHeight="1" x14ac:dyDescent="0.25">
      <c r="B70" s="199" t="s">
        <v>77</v>
      </c>
      <c r="C70" s="199"/>
      <c r="D70" s="199"/>
      <c r="E70" s="28"/>
    </row>
    <row r="71" spans="2:10" ht="12.75" customHeight="1" x14ac:dyDescent="0.25">
      <c r="B71" s="18"/>
      <c r="C71" s="18"/>
      <c r="D71" s="18"/>
      <c r="E71" s="18"/>
    </row>
    <row r="72" spans="2:10" ht="87.75" customHeight="1" x14ac:dyDescent="0.25">
      <c r="B72" s="209" t="s">
        <v>78</v>
      </c>
      <c r="C72" s="209"/>
      <c r="D72" s="209"/>
      <c r="E72" s="209"/>
      <c r="F72" s="209"/>
      <c r="G72" s="209"/>
    </row>
    <row r="73" spans="2:10" ht="15.75" x14ac:dyDescent="0.25">
      <c r="B73" s="2"/>
      <c r="C73" s="2"/>
      <c r="D73" s="2"/>
    </row>
    <row r="74" spans="2:10" ht="15.75" x14ac:dyDescent="0.25">
      <c r="B74" s="36" t="s">
        <v>79</v>
      </c>
      <c r="C74" s="2"/>
      <c r="D74" s="2"/>
    </row>
    <row r="75" spans="2:10" ht="31.5" customHeight="1" x14ac:dyDescent="0.25">
      <c r="B75" s="199" t="s">
        <v>80</v>
      </c>
      <c r="C75" s="199"/>
      <c r="D75" s="199"/>
    </row>
    <row r="76" spans="2:10" ht="15.75" x14ac:dyDescent="0.25">
      <c r="C76" s="18"/>
      <c r="D76" s="2"/>
      <c r="E76" s="2" t="s">
        <v>81</v>
      </c>
      <c r="F76" s="2" t="s">
        <v>82</v>
      </c>
      <c r="G76" s="2" t="s">
        <v>83</v>
      </c>
      <c r="H76" s="2" t="s">
        <v>84</v>
      </c>
      <c r="I76" s="2" t="s">
        <v>85</v>
      </c>
      <c r="J76" s="2" t="s">
        <v>86</v>
      </c>
    </row>
    <row r="77" spans="2:10" ht="15.75" x14ac:dyDescent="0.25">
      <c r="C77" s="18"/>
      <c r="D77" s="37" t="s">
        <v>87</v>
      </c>
    </row>
    <row r="78" spans="2:10" ht="15.75" x14ac:dyDescent="0.25">
      <c r="C78" s="2"/>
      <c r="D78" s="51" t="s">
        <v>88</v>
      </c>
      <c r="E78" s="52"/>
      <c r="F78" s="52"/>
      <c r="G78" s="52"/>
      <c r="H78" s="52"/>
      <c r="I78" s="52"/>
      <c r="J78" s="52"/>
    </row>
    <row r="79" spans="2:10" ht="15.75" x14ac:dyDescent="0.25">
      <c r="C79" s="2"/>
      <c r="D79" s="38" t="s">
        <v>89</v>
      </c>
    </row>
    <row r="80" spans="2:10" ht="15.75" x14ac:dyDescent="0.25">
      <c r="C80" s="2"/>
      <c r="D80" s="51" t="s">
        <v>90</v>
      </c>
      <c r="E80" s="52"/>
      <c r="F80" s="52"/>
      <c r="G80" s="52"/>
      <c r="H80" s="52"/>
      <c r="I80" s="52"/>
      <c r="J80" s="52"/>
    </row>
    <row r="81" spans="2:10" ht="15.75" x14ac:dyDescent="0.25">
      <c r="C81" s="2"/>
      <c r="D81" s="38" t="s">
        <v>91</v>
      </c>
    </row>
    <row r="82" spans="2:10" ht="15.75" x14ac:dyDescent="0.25">
      <c r="C82" s="2"/>
      <c r="D82" s="51" t="s">
        <v>92</v>
      </c>
      <c r="E82" s="52"/>
      <c r="F82" s="52"/>
      <c r="G82" s="52"/>
      <c r="H82" s="52"/>
      <c r="I82" s="52"/>
      <c r="J82" s="52"/>
    </row>
    <row r="83" spans="2:10" ht="15.75" x14ac:dyDescent="0.25">
      <c r="C83" s="2"/>
      <c r="D83" s="38" t="s">
        <v>93</v>
      </c>
    </row>
    <row r="84" spans="2:10" ht="15.75" x14ac:dyDescent="0.25">
      <c r="C84" s="2"/>
      <c r="D84" s="51" t="s">
        <v>94</v>
      </c>
      <c r="E84" s="52"/>
      <c r="F84" s="52"/>
      <c r="G84" s="52"/>
      <c r="H84" s="52"/>
      <c r="I84" s="52"/>
      <c r="J84" s="52"/>
    </row>
    <row r="85" spans="2:10" ht="15.75" x14ac:dyDescent="0.25">
      <c r="C85" s="2"/>
      <c r="D85" s="38" t="s">
        <v>95</v>
      </c>
    </row>
    <row r="86" spans="2:10" x14ac:dyDescent="0.25">
      <c r="D86" s="47"/>
      <c r="E86" s="47"/>
      <c r="F86" s="47"/>
      <c r="G86" s="47"/>
      <c r="H86" s="47"/>
      <c r="I86" s="47"/>
    </row>
    <row r="87" spans="2:10" ht="15.75" x14ac:dyDescent="0.25">
      <c r="B87" s="36" t="s">
        <v>96</v>
      </c>
    </row>
    <row r="88" spans="2:10" x14ac:dyDescent="0.25">
      <c r="B88" s="1" t="s">
        <v>97</v>
      </c>
      <c r="E88" s="39"/>
    </row>
    <row r="89" spans="2:10" x14ac:dyDescent="0.25">
      <c r="B89" s="1" t="s">
        <v>98</v>
      </c>
      <c r="E89" s="40"/>
    </row>
    <row r="90" spans="2:10" ht="15.75" x14ac:dyDescent="0.25">
      <c r="B90" s="15" t="s">
        <v>99</v>
      </c>
      <c r="E90" s="40">
        <f>SUM(E88:E89)</f>
        <v>0</v>
      </c>
      <c r="F90" s="48" t="s">
        <v>100</v>
      </c>
    </row>
    <row r="92" spans="2:10" x14ac:dyDescent="0.25">
      <c r="B92" s="210" t="s">
        <v>101</v>
      </c>
      <c r="C92" s="210"/>
      <c r="D92" s="210"/>
      <c r="E92" s="210"/>
      <c r="F92" s="210"/>
      <c r="G92" s="210"/>
    </row>
  </sheetData>
  <mergeCells count="45">
    <mergeCell ref="B69:D69"/>
    <mergeCell ref="B70:D70"/>
    <mergeCell ref="B72:G72"/>
    <mergeCell ref="B75:D75"/>
    <mergeCell ref="B92:G92"/>
    <mergeCell ref="B52:D52"/>
    <mergeCell ref="B36:D36"/>
    <mergeCell ref="B38:D38"/>
    <mergeCell ref="B39:D39"/>
    <mergeCell ref="B41:D41"/>
    <mergeCell ref="B42:D42"/>
    <mergeCell ref="B44:D44"/>
    <mergeCell ref="B47:D47"/>
    <mergeCell ref="B48:D48"/>
    <mergeCell ref="B49:D49"/>
    <mergeCell ref="B50:D50"/>
    <mergeCell ref="B51:D51"/>
    <mergeCell ref="B35:D35"/>
    <mergeCell ref="B20:D20"/>
    <mergeCell ref="B21:D21"/>
    <mergeCell ref="B22:D22"/>
    <mergeCell ref="B25:D25"/>
    <mergeCell ref="B28:D28"/>
    <mergeCell ref="B29:D29"/>
    <mergeCell ref="B31:D31"/>
    <mergeCell ref="B32:D32"/>
    <mergeCell ref="B34:D34"/>
    <mergeCell ref="B27:D27"/>
    <mergeCell ref="E27:G27"/>
    <mergeCell ref="B17:D17"/>
    <mergeCell ref="E17:G17"/>
    <mergeCell ref="B18:D18"/>
    <mergeCell ref="E18:G18"/>
    <mergeCell ref="B19:D19"/>
    <mergeCell ref="E19:G19"/>
    <mergeCell ref="B15:D15"/>
    <mergeCell ref="E14:G14"/>
    <mergeCell ref="B26:D26"/>
    <mergeCell ref="E26:G26"/>
    <mergeCell ref="A7:G7"/>
    <mergeCell ref="A8:G8"/>
    <mergeCell ref="B12:D12"/>
    <mergeCell ref="B13:D13"/>
    <mergeCell ref="E13:G13"/>
    <mergeCell ref="E25:G25"/>
  </mergeCells>
  <conditionalFormatting sqref="B25:G25 B26:E26 B27:G29">
    <cfRule type="expression" dxfId="10" priority="1">
      <formula>$E$24="Yes"</formula>
    </cfRule>
  </conditionalFormatting>
  <conditionalFormatting sqref="D86:I86">
    <cfRule type="cellIs" dxfId="9" priority="3" operator="lessThan">
      <formula>0</formula>
    </cfRule>
  </conditionalFormatting>
  <conditionalFormatting sqref="E63:E66">
    <cfRule type="cellIs" dxfId="8" priority="2" operator="lessThan">
      <formula>0</formula>
    </cfRule>
  </conditionalFormatting>
  <dataValidations count="4">
    <dataValidation type="list" allowBlank="1" showInputMessage="1" showErrorMessage="1" sqref="E20" xr:uid="{2A1FC1B7-F7D6-46B5-81A7-FB0B8FD4FDF8}">
      <formula1>"ACT, QLD, NSW, NT, SA, TAS, VIC, WA"</formula1>
    </dataValidation>
    <dataValidation type="list" allowBlank="1" showInputMessage="1" showErrorMessage="1" sqref="E70" xr:uid="{79427B2E-09F7-41DA-9068-251DB2BFE738}">
      <formula1>"MMM 1, MMM 2, MMM 3, MMM 4, MMM 5, MMM 6, MMM 7"</formula1>
    </dataValidation>
    <dataValidation type="list" allowBlank="1" showInputMessage="1" showErrorMessage="1" sqref="E39" xr:uid="{FA7177D0-328D-4CD5-BFB6-C3D4EB3EF23F}">
      <formula1>"For Profit, Not-For-Profit"</formula1>
    </dataValidation>
    <dataValidation type="list" allowBlank="1" showInputMessage="1" showErrorMessage="1" sqref="E35 E49 E44 E42 E24" xr:uid="{C49623F9-ECCF-4819-8ED2-8EA4F9A4146F}">
      <formula1>"Yes, No"</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1</xdr:col>
                    <xdr:colOff>0</xdr:colOff>
                    <xdr:row>52</xdr:row>
                    <xdr:rowOff>9525</xdr:rowOff>
                  </from>
                  <to>
                    <xdr:col>1</xdr:col>
                    <xdr:colOff>276225</xdr:colOff>
                    <xdr:row>52</xdr:row>
                    <xdr:rowOff>161925</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1</xdr:col>
                    <xdr:colOff>0</xdr:colOff>
                    <xdr:row>59</xdr:row>
                    <xdr:rowOff>9525</xdr:rowOff>
                  </from>
                  <to>
                    <xdr:col>1</xdr:col>
                    <xdr:colOff>276225</xdr:colOff>
                    <xdr:row>59</xdr:row>
                    <xdr:rowOff>161925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0</xdr:colOff>
                    <xdr:row>53</xdr:row>
                    <xdr:rowOff>9525</xdr:rowOff>
                  </from>
                  <to>
                    <xdr:col>1</xdr:col>
                    <xdr:colOff>276225</xdr:colOff>
                    <xdr:row>53</xdr:row>
                    <xdr:rowOff>161925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0</xdr:colOff>
                    <xdr:row>54</xdr:row>
                    <xdr:rowOff>9525</xdr:rowOff>
                  </from>
                  <to>
                    <xdr:col>1</xdr:col>
                    <xdr:colOff>276225</xdr:colOff>
                    <xdr:row>54</xdr:row>
                    <xdr:rowOff>161925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0</xdr:colOff>
                    <xdr:row>55</xdr:row>
                    <xdr:rowOff>9525</xdr:rowOff>
                  </from>
                  <to>
                    <xdr:col>1</xdr:col>
                    <xdr:colOff>276225</xdr:colOff>
                    <xdr:row>55</xdr:row>
                    <xdr:rowOff>161925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0</xdr:colOff>
                    <xdr:row>56</xdr:row>
                    <xdr:rowOff>9525</xdr:rowOff>
                  </from>
                  <to>
                    <xdr:col>1</xdr:col>
                    <xdr:colOff>276225</xdr:colOff>
                    <xdr:row>56</xdr:row>
                    <xdr:rowOff>161925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0</xdr:colOff>
                    <xdr:row>57</xdr:row>
                    <xdr:rowOff>9525</xdr:rowOff>
                  </from>
                  <to>
                    <xdr:col>1</xdr:col>
                    <xdr:colOff>276225</xdr:colOff>
                    <xdr:row>57</xdr:row>
                    <xdr:rowOff>161925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xdr:col>
                    <xdr:colOff>0</xdr:colOff>
                    <xdr:row>58</xdr:row>
                    <xdr:rowOff>9525</xdr:rowOff>
                  </from>
                  <to>
                    <xdr:col>1</xdr:col>
                    <xdr:colOff>276225</xdr:colOff>
                    <xdr:row>58</xdr:row>
                    <xdr:rowOff>161925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0</xdr:colOff>
                    <xdr:row>76</xdr:row>
                    <xdr:rowOff>0</xdr:rowOff>
                  </from>
                  <to>
                    <xdr:col>5</xdr:col>
                    <xdr:colOff>609600</xdr:colOff>
                    <xdr:row>77</xdr:row>
                    <xdr:rowOff>28575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0</xdr:colOff>
                    <xdr:row>77</xdr:row>
                    <xdr:rowOff>0</xdr:rowOff>
                  </from>
                  <to>
                    <xdr:col>5</xdr:col>
                    <xdr:colOff>609600</xdr:colOff>
                    <xdr:row>78</xdr:row>
                    <xdr:rowOff>28575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5</xdr:col>
                    <xdr:colOff>0</xdr:colOff>
                    <xdr:row>78</xdr:row>
                    <xdr:rowOff>0</xdr:rowOff>
                  </from>
                  <to>
                    <xdr:col>5</xdr:col>
                    <xdr:colOff>609600</xdr:colOff>
                    <xdr:row>79</xdr:row>
                    <xdr:rowOff>28575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5</xdr:col>
                    <xdr:colOff>0</xdr:colOff>
                    <xdr:row>79</xdr:row>
                    <xdr:rowOff>0</xdr:rowOff>
                  </from>
                  <to>
                    <xdr:col>5</xdr:col>
                    <xdr:colOff>609600</xdr:colOff>
                    <xdr:row>80</xdr:row>
                    <xdr:rowOff>28575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5</xdr:col>
                    <xdr:colOff>0</xdr:colOff>
                    <xdr:row>80</xdr:row>
                    <xdr:rowOff>0</xdr:rowOff>
                  </from>
                  <to>
                    <xdr:col>5</xdr:col>
                    <xdr:colOff>609600</xdr:colOff>
                    <xdr:row>81</xdr:row>
                    <xdr:rowOff>28575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5</xdr:col>
                    <xdr:colOff>0</xdr:colOff>
                    <xdr:row>81</xdr:row>
                    <xdr:rowOff>0</xdr:rowOff>
                  </from>
                  <to>
                    <xdr:col>5</xdr:col>
                    <xdr:colOff>609600</xdr:colOff>
                    <xdr:row>82</xdr:row>
                    <xdr:rowOff>28575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5</xdr:col>
                    <xdr:colOff>0</xdr:colOff>
                    <xdr:row>82</xdr:row>
                    <xdr:rowOff>0</xdr:rowOff>
                  </from>
                  <to>
                    <xdr:col>5</xdr:col>
                    <xdr:colOff>609600</xdr:colOff>
                    <xdr:row>83</xdr:row>
                    <xdr:rowOff>28575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5</xdr:col>
                    <xdr:colOff>0</xdr:colOff>
                    <xdr:row>83</xdr:row>
                    <xdr:rowOff>0</xdr:rowOff>
                  </from>
                  <to>
                    <xdr:col>5</xdr:col>
                    <xdr:colOff>609600</xdr:colOff>
                    <xdr:row>84</xdr:row>
                    <xdr:rowOff>28575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5</xdr:col>
                    <xdr:colOff>0</xdr:colOff>
                    <xdr:row>84</xdr:row>
                    <xdr:rowOff>0</xdr:rowOff>
                  </from>
                  <to>
                    <xdr:col>5</xdr:col>
                    <xdr:colOff>609600</xdr:colOff>
                    <xdr:row>85</xdr:row>
                    <xdr:rowOff>28575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0</xdr:colOff>
                    <xdr:row>76</xdr:row>
                    <xdr:rowOff>0</xdr:rowOff>
                  </from>
                  <to>
                    <xdr:col>4</xdr:col>
                    <xdr:colOff>609600</xdr:colOff>
                    <xdr:row>77</xdr:row>
                    <xdr:rowOff>28575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0</xdr:colOff>
                    <xdr:row>77</xdr:row>
                    <xdr:rowOff>0</xdr:rowOff>
                  </from>
                  <to>
                    <xdr:col>4</xdr:col>
                    <xdr:colOff>609600</xdr:colOff>
                    <xdr:row>78</xdr:row>
                    <xdr:rowOff>28575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4</xdr:col>
                    <xdr:colOff>0</xdr:colOff>
                    <xdr:row>78</xdr:row>
                    <xdr:rowOff>0</xdr:rowOff>
                  </from>
                  <to>
                    <xdr:col>4</xdr:col>
                    <xdr:colOff>609600</xdr:colOff>
                    <xdr:row>79</xdr:row>
                    <xdr:rowOff>28575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4</xdr:col>
                    <xdr:colOff>0</xdr:colOff>
                    <xdr:row>79</xdr:row>
                    <xdr:rowOff>0</xdr:rowOff>
                  </from>
                  <to>
                    <xdr:col>4</xdr:col>
                    <xdr:colOff>609600</xdr:colOff>
                    <xdr:row>80</xdr:row>
                    <xdr:rowOff>28575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0</xdr:colOff>
                    <xdr:row>80</xdr:row>
                    <xdr:rowOff>0</xdr:rowOff>
                  </from>
                  <to>
                    <xdr:col>4</xdr:col>
                    <xdr:colOff>609600</xdr:colOff>
                    <xdr:row>81</xdr:row>
                    <xdr:rowOff>28575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0</xdr:colOff>
                    <xdr:row>81</xdr:row>
                    <xdr:rowOff>0</xdr:rowOff>
                  </from>
                  <to>
                    <xdr:col>4</xdr:col>
                    <xdr:colOff>609600</xdr:colOff>
                    <xdr:row>82</xdr:row>
                    <xdr:rowOff>28575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4</xdr:col>
                    <xdr:colOff>0</xdr:colOff>
                    <xdr:row>82</xdr:row>
                    <xdr:rowOff>0</xdr:rowOff>
                  </from>
                  <to>
                    <xdr:col>4</xdr:col>
                    <xdr:colOff>609600</xdr:colOff>
                    <xdr:row>83</xdr:row>
                    <xdr:rowOff>28575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4</xdr:col>
                    <xdr:colOff>0</xdr:colOff>
                    <xdr:row>83</xdr:row>
                    <xdr:rowOff>0</xdr:rowOff>
                  </from>
                  <to>
                    <xdr:col>4</xdr:col>
                    <xdr:colOff>609600</xdr:colOff>
                    <xdr:row>84</xdr:row>
                    <xdr:rowOff>28575</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4</xdr:col>
                    <xdr:colOff>0</xdr:colOff>
                    <xdr:row>84</xdr:row>
                    <xdr:rowOff>0</xdr:rowOff>
                  </from>
                  <to>
                    <xdr:col>4</xdr:col>
                    <xdr:colOff>609600</xdr:colOff>
                    <xdr:row>85</xdr:row>
                    <xdr:rowOff>28575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0</xdr:colOff>
                    <xdr:row>76</xdr:row>
                    <xdr:rowOff>0</xdr:rowOff>
                  </from>
                  <to>
                    <xdr:col>6</xdr:col>
                    <xdr:colOff>609600</xdr:colOff>
                    <xdr:row>77</xdr:row>
                    <xdr:rowOff>28575</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6</xdr:col>
                    <xdr:colOff>0</xdr:colOff>
                    <xdr:row>77</xdr:row>
                    <xdr:rowOff>0</xdr:rowOff>
                  </from>
                  <to>
                    <xdr:col>6</xdr:col>
                    <xdr:colOff>609600</xdr:colOff>
                    <xdr:row>78</xdr:row>
                    <xdr:rowOff>28575</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6</xdr:col>
                    <xdr:colOff>0</xdr:colOff>
                    <xdr:row>78</xdr:row>
                    <xdr:rowOff>0</xdr:rowOff>
                  </from>
                  <to>
                    <xdr:col>6</xdr:col>
                    <xdr:colOff>609600</xdr:colOff>
                    <xdr:row>79</xdr:row>
                    <xdr:rowOff>28575</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6</xdr:col>
                    <xdr:colOff>0</xdr:colOff>
                    <xdr:row>79</xdr:row>
                    <xdr:rowOff>0</xdr:rowOff>
                  </from>
                  <to>
                    <xdr:col>6</xdr:col>
                    <xdr:colOff>609600</xdr:colOff>
                    <xdr:row>80</xdr:row>
                    <xdr:rowOff>28575</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6</xdr:col>
                    <xdr:colOff>0</xdr:colOff>
                    <xdr:row>80</xdr:row>
                    <xdr:rowOff>0</xdr:rowOff>
                  </from>
                  <to>
                    <xdr:col>6</xdr:col>
                    <xdr:colOff>609600</xdr:colOff>
                    <xdr:row>81</xdr:row>
                    <xdr:rowOff>28575</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6</xdr:col>
                    <xdr:colOff>0</xdr:colOff>
                    <xdr:row>81</xdr:row>
                    <xdr:rowOff>0</xdr:rowOff>
                  </from>
                  <to>
                    <xdr:col>6</xdr:col>
                    <xdr:colOff>609600</xdr:colOff>
                    <xdr:row>82</xdr:row>
                    <xdr:rowOff>28575</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6</xdr:col>
                    <xdr:colOff>0</xdr:colOff>
                    <xdr:row>82</xdr:row>
                    <xdr:rowOff>0</xdr:rowOff>
                  </from>
                  <to>
                    <xdr:col>6</xdr:col>
                    <xdr:colOff>609600</xdr:colOff>
                    <xdr:row>83</xdr:row>
                    <xdr:rowOff>28575</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6</xdr:col>
                    <xdr:colOff>0</xdr:colOff>
                    <xdr:row>83</xdr:row>
                    <xdr:rowOff>0</xdr:rowOff>
                  </from>
                  <to>
                    <xdr:col>6</xdr:col>
                    <xdr:colOff>609600</xdr:colOff>
                    <xdr:row>84</xdr:row>
                    <xdr:rowOff>28575</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6</xdr:col>
                    <xdr:colOff>0</xdr:colOff>
                    <xdr:row>84</xdr:row>
                    <xdr:rowOff>0</xdr:rowOff>
                  </from>
                  <to>
                    <xdr:col>6</xdr:col>
                    <xdr:colOff>609600</xdr:colOff>
                    <xdr:row>85</xdr:row>
                    <xdr:rowOff>28575</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7</xdr:col>
                    <xdr:colOff>0</xdr:colOff>
                    <xdr:row>76</xdr:row>
                    <xdr:rowOff>0</xdr:rowOff>
                  </from>
                  <to>
                    <xdr:col>7</xdr:col>
                    <xdr:colOff>609600</xdr:colOff>
                    <xdr:row>77</xdr:row>
                    <xdr:rowOff>28575</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7</xdr:col>
                    <xdr:colOff>0</xdr:colOff>
                    <xdr:row>77</xdr:row>
                    <xdr:rowOff>0</xdr:rowOff>
                  </from>
                  <to>
                    <xdr:col>7</xdr:col>
                    <xdr:colOff>609600</xdr:colOff>
                    <xdr:row>78</xdr:row>
                    <xdr:rowOff>28575</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7</xdr:col>
                    <xdr:colOff>0</xdr:colOff>
                    <xdr:row>78</xdr:row>
                    <xdr:rowOff>0</xdr:rowOff>
                  </from>
                  <to>
                    <xdr:col>7</xdr:col>
                    <xdr:colOff>609600</xdr:colOff>
                    <xdr:row>79</xdr:row>
                    <xdr:rowOff>28575</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7</xdr:col>
                    <xdr:colOff>0</xdr:colOff>
                    <xdr:row>79</xdr:row>
                    <xdr:rowOff>0</xdr:rowOff>
                  </from>
                  <to>
                    <xdr:col>7</xdr:col>
                    <xdr:colOff>609600</xdr:colOff>
                    <xdr:row>80</xdr:row>
                    <xdr:rowOff>28575</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7</xdr:col>
                    <xdr:colOff>0</xdr:colOff>
                    <xdr:row>80</xdr:row>
                    <xdr:rowOff>0</xdr:rowOff>
                  </from>
                  <to>
                    <xdr:col>7</xdr:col>
                    <xdr:colOff>609600</xdr:colOff>
                    <xdr:row>81</xdr:row>
                    <xdr:rowOff>28575</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7</xdr:col>
                    <xdr:colOff>0</xdr:colOff>
                    <xdr:row>81</xdr:row>
                    <xdr:rowOff>0</xdr:rowOff>
                  </from>
                  <to>
                    <xdr:col>7</xdr:col>
                    <xdr:colOff>609600</xdr:colOff>
                    <xdr:row>82</xdr:row>
                    <xdr:rowOff>28575</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7</xdr:col>
                    <xdr:colOff>0</xdr:colOff>
                    <xdr:row>82</xdr:row>
                    <xdr:rowOff>0</xdr:rowOff>
                  </from>
                  <to>
                    <xdr:col>7</xdr:col>
                    <xdr:colOff>609600</xdr:colOff>
                    <xdr:row>83</xdr:row>
                    <xdr:rowOff>28575</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7</xdr:col>
                    <xdr:colOff>0</xdr:colOff>
                    <xdr:row>83</xdr:row>
                    <xdr:rowOff>0</xdr:rowOff>
                  </from>
                  <to>
                    <xdr:col>7</xdr:col>
                    <xdr:colOff>609600</xdr:colOff>
                    <xdr:row>84</xdr:row>
                    <xdr:rowOff>28575</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7</xdr:col>
                    <xdr:colOff>0</xdr:colOff>
                    <xdr:row>84</xdr:row>
                    <xdr:rowOff>0</xdr:rowOff>
                  </from>
                  <to>
                    <xdr:col>7</xdr:col>
                    <xdr:colOff>609600</xdr:colOff>
                    <xdr:row>85</xdr:row>
                    <xdr:rowOff>28575</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8</xdr:col>
                    <xdr:colOff>0</xdr:colOff>
                    <xdr:row>76</xdr:row>
                    <xdr:rowOff>0</xdr:rowOff>
                  </from>
                  <to>
                    <xdr:col>8</xdr:col>
                    <xdr:colOff>609600</xdr:colOff>
                    <xdr:row>77</xdr:row>
                    <xdr:rowOff>28575</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8</xdr:col>
                    <xdr:colOff>0</xdr:colOff>
                    <xdr:row>77</xdr:row>
                    <xdr:rowOff>0</xdr:rowOff>
                  </from>
                  <to>
                    <xdr:col>8</xdr:col>
                    <xdr:colOff>609600</xdr:colOff>
                    <xdr:row>78</xdr:row>
                    <xdr:rowOff>28575</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8</xdr:col>
                    <xdr:colOff>0</xdr:colOff>
                    <xdr:row>78</xdr:row>
                    <xdr:rowOff>0</xdr:rowOff>
                  </from>
                  <to>
                    <xdr:col>8</xdr:col>
                    <xdr:colOff>609600</xdr:colOff>
                    <xdr:row>79</xdr:row>
                    <xdr:rowOff>28575</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8</xdr:col>
                    <xdr:colOff>0</xdr:colOff>
                    <xdr:row>79</xdr:row>
                    <xdr:rowOff>0</xdr:rowOff>
                  </from>
                  <to>
                    <xdr:col>8</xdr:col>
                    <xdr:colOff>609600</xdr:colOff>
                    <xdr:row>80</xdr:row>
                    <xdr:rowOff>28575</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8</xdr:col>
                    <xdr:colOff>0</xdr:colOff>
                    <xdr:row>80</xdr:row>
                    <xdr:rowOff>0</xdr:rowOff>
                  </from>
                  <to>
                    <xdr:col>8</xdr:col>
                    <xdr:colOff>609600</xdr:colOff>
                    <xdr:row>81</xdr:row>
                    <xdr:rowOff>28575</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8</xdr:col>
                    <xdr:colOff>0</xdr:colOff>
                    <xdr:row>81</xdr:row>
                    <xdr:rowOff>0</xdr:rowOff>
                  </from>
                  <to>
                    <xdr:col>8</xdr:col>
                    <xdr:colOff>609600</xdr:colOff>
                    <xdr:row>82</xdr:row>
                    <xdr:rowOff>28575</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8</xdr:col>
                    <xdr:colOff>0</xdr:colOff>
                    <xdr:row>82</xdr:row>
                    <xdr:rowOff>0</xdr:rowOff>
                  </from>
                  <to>
                    <xdr:col>8</xdr:col>
                    <xdr:colOff>609600</xdr:colOff>
                    <xdr:row>83</xdr:row>
                    <xdr:rowOff>28575</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8</xdr:col>
                    <xdr:colOff>0</xdr:colOff>
                    <xdr:row>83</xdr:row>
                    <xdr:rowOff>0</xdr:rowOff>
                  </from>
                  <to>
                    <xdr:col>8</xdr:col>
                    <xdr:colOff>609600</xdr:colOff>
                    <xdr:row>84</xdr:row>
                    <xdr:rowOff>28575</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8</xdr:col>
                    <xdr:colOff>0</xdr:colOff>
                    <xdr:row>84</xdr:row>
                    <xdr:rowOff>0</xdr:rowOff>
                  </from>
                  <to>
                    <xdr:col>8</xdr:col>
                    <xdr:colOff>609600</xdr:colOff>
                    <xdr:row>85</xdr:row>
                    <xdr:rowOff>28575</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9</xdr:col>
                    <xdr:colOff>0</xdr:colOff>
                    <xdr:row>76</xdr:row>
                    <xdr:rowOff>0</xdr:rowOff>
                  </from>
                  <to>
                    <xdr:col>9</xdr:col>
                    <xdr:colOff>609600</xdr:colOff>
                    <xdr:row>77</xdr:row>
                    <xdr:rowOff>28575</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9</xdr:col>
                    <xdr:colOff>0</xdr:colOff>
                    <xdr:row>77</xdr:row>
                    <xdr:rowOff>0</xdr:rowOff>
                  </from>
                  <to>
                    <xdr:col>9</xdr:col>
                    <xdr:colOff>609600</xdr:colOff>
                    <xdr:row>78</xdr:row>
                    <xdr:rowOff>28575</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9</xdr:col>
                    <xdr:colOff>0</xdr:colOff>
                    <xdr:row>78</xdr:row>
                    <xdr:rowOff>0</xdr:rowOff>
                  </from>
                  <to>
                    <xdr:col>9</xdr:col>
                    <xdr:colOff>609600</xdr:colOff>
                    <xdr:row>79</xdr:row>
                    <xdr:rowOff>28575</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9</xdr:col>
                    <xdr:colOff>0</xdr:colOff>
                    <xdr:row>79</xdr:row>
                    <xdr:rowOff>0</xdr:rowOff>
                  </from>
                  <to>
                    <xdr:col>9</xdr:col>
                    <xdr:colOff>609600</xdr:colOff>
                    <xdr:row>80</xdr:row>
                    <xdr:rowOff>28575</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9</xdr:col>
                    <xdr:colOff>0</xdr:colOff>
                    <xdr:row>80</xdr:row>
                    <xdr:rowOff>0</xdr:rowOff>
                  </from>
                  <to>
                    <xdr:col>9</xdr:col>
                    <xdr:colOff>609600</xdr:colOff>
                    <xdr:row>81</xdr:row>
                    <xdr:rowOff>28575</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9</xdr:col>
                    <xdr:colOff>0</xdr:colOff>
                    <xdr:row>81</xdr:row>
                    <xdr:rowOff>0</xdr:rowOff>
                  </from>
                  <to>
                    <xdr:col>9</xdr:col>
                    <xdr:colOff>609600</xdr:colOff>
                    <xdr:row>82</xdr:row>
                    <xdr:rowOff>28575</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9</xdr:col>
                    <xdr:colOff>0</xdr:colOff>
                    <xdr:row>82</xdr:row>
                    <xdr:rowOff>0</xdr:rowOff>
                  </from>
                  <to>
                    <xdr:col>9</xdr:col>
                    <xdr:colOff>609600</xdr:colOff>
                    <xdr:row>83</xdr:row>
                    <xdr:rowOff>28575</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9</xdr:col>
                    <xdr:colOff>0</xdr:colOff>
                    <xdr:row>83</xdr:row>
                    <xdr:rowOff>0</xdr:rowOff>
                  </from>
                  <to>
                    <xdr:col>9</xdr:col>
                    <xdr:colOff>609600</xdr:colOff>
                    <xdr:row>84</xdr:row>
                    <xdr:rowOff>28575</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9</xdr:col>
                    <xdr:colOff>0</xdr:colOff>
                    <xdr:row>84</xdr:row>
                    <xdr:rowOff>0</xdr:rowOff>
                  </from>
                  <to>
                    <xdr:col>9</xdr:col>
                    <xdr:colOff>609600</xdr:colOff>
                    <xdr:row>85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2D82F-4486-4836-BB79-B25361F749EA}">
  <sheetPr codeName="Sheet3"/>
  <dimension ref="A1:H56"/>
  <sheetViews>
    <sheetView showGridLines="0" showRowColHeaders="0" zoomScaleNormal="100" workbookViewId="0">
      <selection activeCell="G53" sqref="G53:H53"/>
    </sheetView>
  </sheetViews>
  <sheetFormatPr defaultRowHeight="15" x14ac:dyDescent="0.25"/>
  <cols>
    <col min="3" max="4" width="27.140625" customWidth="1"/>
    <col min="5" max="5" width="2.7109375" customWidth="1"/>
    <col min="7" max="8" width="27.140625" customWidth="1"/>
  </cols>
  <sheetData>
    <row r="1" spans="1:8" x14ac:dyDescent="0.25">
      <c r="A1" s="1"/>
      <c r="B1" s="1"/>
      <c r="C1" s="1"/>
      <c r="D1" s="1"/>
      <c r="E1" s="1"/>
      <c r="F1" s="1"/>
      <c r="G1" s="1"/>
      <c r="H1" s="1"/>
    </row>
    <row r="2" spans="1:8" ht="15.75" x14ac:dyDescent="0.25">
      <c r="A2" s="2"/>
      <c r="B2" s="2"/>
      <c r="C2" s="2"/>
      <c r="D2" s="2"/>
      <c r="E2" s="2"/>
      <c r="F2" s="2"/>
      <c r="G2" s="2"/>
      <c r="H2" s="2"/>
    </row>
    <row r="3" spans="1:8" ht="15.75" x14ac:dyDescent="0.25">
      <c r="A3" s="2"/>
      <c r="B3" s="2"/>
      <c r="C3" s="2"/>
      <c r="D3" s="2"/>
      <c r="E3" s="2"/>
      <c r="F3" s="3"/>
      <c r="G3" s="3" t="s">
        <v>27</v>
      </c>
      <c r="H3" s="2"/>
    </row>
    <row r="4" spans="1:8" ht="15.75" x14ac:dyDescent="0.25">
      <c r="A4" s="2"/>
      <c r="B4" s="2"/>
      <c r="C4" s="2"/>
      <c r="D4" s="2"/>
      <c r="E4" s="2"/>
      <c r="F4" s="4"/>
      <c r="G4" s="4" t="s">
        <v>28</v>
      </c>
      <c r="H4" s="2"/>
    </row>
    <row r="5" spans="1:8" ht="15.75" x14ac:dyDescent="0.25">
      <c r="A5" s="2"/>
      <c r="B5" s="2"/>
      <c r="C5" s="2"/>
      <c r="D5" s="2"/>
      <c r="E5" s="2"/>
      <c r="F5" s="4"/>
      <c r="G5" s="4" t="s">
        <v>29</v>
      </c>
      <c r="H5" s="2"/>
    </row>
    <row r="6" spans="1:8" ht="15.75" x14ac:dyDescent="0.25">
      <c r="A6" s="2"/>
      <c r="B6" s="2"/>
      <c r="C6" s="2"/>
      <c r="D6" s="2"/>
      <c r="E6" s="2"/>
      <c r="F6" s="2"/>
      <c r="G6" s="2"/>
      <c r="H6" s="2"/>
    </row>
    <row r="7" spans="1:8" ht="18.75" x14ac:dyDescent="0.3">
      <c r="A7" s="204" t="s">
        <v>30</v>
      </c>
      <c r="B7" s="204"/>
      <c r="C7" s="204"/>
      <c r="D7" s="204"/>
      <c r="E7" s="204"/>
      <c r="F7" s="204"/>
      <c r="G7" s="204"/>
      <c r="H7" s="204"/>
    </row>
    <row r="8" spans="1:8" ht="18.75" x14ac:dyDescent="0.3">
      <c r="A8" s="204" t="s">
        <v>102</v>
      </c>
      <c r="B8" s="204"/>
      <c r="C8" s="204"/>
      <c r="D8" s="204"/>
      <c r="E8" s="204"/>
      <c r="F8" s="204"/>
      <c r="G8" s="204"/>
      <c r="H8" s="204"/>
    </row>
    <row r="11" spans="1:8" ht="23.25" x14ac:dyDescent="0.25">
      <c r="B11" s="7" t="s">
        <v>103</v>
      </c>
    </row>
    <row r="12" spans="1:8" ht="15.75" x14ac:dyDescent="0.25">
      <c r="B12" s="53" t="s">
        <v>112</v>
      </c>
      <c r="C12" s="5"/>
      <c r="D12" s="5"/>
      <c r="E12" s="5"/>
      <c r="F12" s="5"/>
      <c r="G12" s="5" t="s">
        <v>545</v>
      </c>
      <c r="H12" s="5" t="s">
        <v>462</v>
      </c>
    </row>
    <row r="13" spans="1:8" ht="15.75" x14ac:dyDescent="0.25">
      <c r="B13" s="5" t="s">
        <v>104</v>
      </c>
      <c r="C13" s="211"/>
      <c r="D13" s="211"/>
      <c r="E13" s="5"/>
      <c r="F13" s="5" t="s">
        <v>37</v>
      </c>
      <c r="G13" s="197"/>
      <c r="H13" s="196"/>
    </row>
    <row r="14" spans="1:8" ht="15.75" x14ac:dyDescent="0.25">
      <c r="B14" s="5" t="s">
        <v>105</v>
      </c>
      <c r="C14" s="212"/>
      <c r="D14" s="212"/>
      <c r="E14" s="5"/>
      <c r="F14" s="5" t="s">
        <v>106</v>
      </c>
      <c r="G14" s="212"/>
      <c r="H14" s="212"/>
    </row>
    <row r="15" spans="1:8" ht="15.75" x14ac:dyDescent="0.25">
      <c r="B15" s="5"/>
      <c r="C15" s="5"/>
      <c r="D15" s="5"/>
      <c r="E15" s="5"/>
      <c r="F15" s="5"/>
      <c r="G15" s="5"/>
      <c r="H15" s="5"/>
    </row>
    <row r="16" spans="1:8" ht="15.75" x14ac:dyDescent="0.25">
      <c r="B16" s="5"/>
      <c r="C16" s="5"/>
      <c r="D16" s="5"/>
      <c r="E16" s="5"/>
      <c r="F16" s="5"/>
      <c r="G16" s="5"/>
      <c r="H16" s="5"/>
    </row>
    <row r="17" spans="2:8" ht="15.75" x14ac:dyDescent="0.25">
      <c r="B17" s="53" t="s">
        <v>113</v>
      </c>
      <c r="C17" s="5"/>
      <c r="D17" s="5"/>
      <c r="E17" s="5"/>
      <c r="F17" s="5"/>
      <c r="G17" s="5" t="s">
        <v>545</v>
      </c>
      <c r="H17" s="5" t="s">
        <v>462</v>
      </c>
    </row>
    <row r="18" spans="2:8" ht="15.75" x14ac:dyDescent="0.25">
      <c r="B18" s="5" t="s">
        <v>104</v>
      </c>
      <c r="C18" s="211"/>
      <c r="D18" s="211"/>
      <c r="E18" s="5"/>
      <c r="F18" s="5" t="s">
        <v>37</v>
      </c>
      <c r="G18" s="198"/>
      <c r="H18" s="196"/>
    </row>
    <row r="19" spans="2:8" ht="15.75" x14ac:dyDescent="0.25">
      <c r="B19" s="5" t="s">
        <v>105</v>
      </c>
      <c r="C19" s="212"/>
      <c r="D19" s="212"/>
      <c r="E19" s="5"/>
      <c r="F19" s="5" t="s">
        <v>107</v>
      </c>
      <c r="G19" s="212"/>
      <c r="H19" s="212"/>
    </row>
    <row r="20" spans="2:8" ht="15.75" x14ac:dyDescent="0.25">
      <c r="B20" s="5"/>
      <c r="C20" s="5"/>
      <c r="D20" s="5"/>
      <c r="E20" s="5"/>
      <c r="F20" s="5" t="s">
        <v>108</v>
      </c>
      <c r="G20" s="212"/>
      <c r="H20" s="212"/>
    </row>
    <row r="21" spans="2:8" ht="15.75" x14ac:dyDescent="0.25">
      <c r="B21" s="5"/>
      <c r="C21" s="5"/>
      <c r="D21" s="5"/>
      <c r="E21" s="5"/>
      <c r="F21" s="5"/>
      <c r="G21" s="5"/>
      <c r="H21" s="5"/>
    </row>
    <row r="22" spans="2:8" ht="15.75" x14ac:dyDescent="0.25">
      <c r="B22" s="5"/>
      <c r="C22" s="5"/>
      <c r="D22" s="5"/>
      <c r="E22" s="5"/>
      <c r="F22" s="5"/>
      <c r="G22" s="5"/>
      <c r="H22" s="5"/>
    </row>
    <row r="23" spans="2:8" ht="15.75" x14ac:dyDescent="0.25">
      <c r="B23" s="53" t="s">
        <v>114</v>
      </c>
      <c r="C23" s="5"/>
      <c r="D23" s="5"/>
      <c r="E23" s="5"/>
      <c r="F23" s="5"/>
      <c r="G23" s="5" t="s">
        <v>545</v>
      </c>
      <c r="H23" s="5" t="s">
        <v>462</v>
      </c>
    </row>
    <row r="24" spans="2:8" ht="15.75" x14ac:dyDescent="0.25">
      <c r="B24" s="5" t="s">
        <v>104</v>
      </c>
      <c r="C24" s="211"/>
      <c r="D24" s="211"/>
      <c r="E24" s="5"/>
      <c r="F24" s="5" t="s">
        <v>37</v>
      </c>
      <c r="G24" s="198"/>
      <c r="H24" s="196"/>
    </row>
    <row r="25" spans="2:8" ht="15.75" x14ac:dyDescent="0.25">
      <c r="B25" s="5" t="s">
        <v>105</v>
      </c>
      <c r="C25" s="212"/>
      <c r="D25" s="212"/>
      <c r="E25" s="5"/>
      <c r="F25" s="5" t="s">
        <v>106</v>
      </c>
      <c r="G25" s="212"/>
      <c r="H25" s="212"/>
    </row>
    <row r="26" spans="2:8" ht="15.75" x14ac:dyDescent="0.25">
      <c r="B26" s="5"/>
      <c r="C26" s="5"/>
      <c r="D26" s="5"/>
      <c r="E26" s="5"/>
      <c r="F26" s="5"/>
      <c r="G26" s="5"/>
      <c r="H26" s="5"/>
    </row>
    <row r="27" spans="2:8" ht="15.75" x14ac:dyDescent="0.25">
      <c r="B27" s="5" t="s">
        <v>104</v>
      </c>
      <c r="C27" s="211"/>
      <c r="D27" s="211"/>
      <c r="E27" s="5"/>
      <c r="F27" s="5" t="s">
        <v>37</v>
      </c>
      <c r="G27" s="198"/>
      <c r="H27" s="196"/>
    </row>
    <row r="28" spans="2:8" ht="15.75" x14ac:dyDescent="0.25">
      <c r="B28" s="5" t="s">
        <v>105</v>
      </c>
      <c r="C28" s="212"/>
      <c r="D28" s="212"/>
      <c r="E28" s="5"/>
      <c r="F28" s="5" t="s">
        <v>106</v>
      </c>
      <c r="G28" s="212"/>
      <c r="H28" s="212"/>
    </row>
    <row r="29" spans="2:8" ht="15.75" x14ac:dyDescent="0.25">
      <c r="B29" s="5"/>
      <c r="C29" s="5"/>
      <c r="D29" s="5"/>
      <c r="E29" s="5"/>
      <c r="F29" s="5"/>
      <c r="G29" s="5"/>
      <c r="H29" s="5"/>
    </row>
    <row r="30" spans="2:8" ht="15.75" x14ac:dyDescent="0.25">
      <c r="B30" s="5"/>
      <c r="C30" s="5"/>
      <c r="D30" s="5"/>
      <c r="E30" s="5"/>
      <c r="F30" s="5"/>
      <c r="G30" s="5"/>
      <c r="H30" s="5"/>
    </row>
    <row r="31" spans="2:8" ht="15.75" x14ac:dyDescent="0.25">
      <c r="B31" s="53" t="s">
        <v>109</v>
      </c>
      <c r="C31" s="5"/>
      <c r="D31" s="5"/>
      <c r="E31" s="5"/>
      <c r="F31" s="5"/>
      <c r="G31" s="5"/>
      <c r="H31" s="5"/>
    </row>
    <row r="32" spans="2:8" ht="15.75" x14ac:dyDescent="0.25">
      <c r="B32" s="53"/>
      <c r="C32" s="5"/>
      <c r="D32" s="5"/>
      <c r="E32" s="5"/>
      <c r="F32" s="5"/>
      <c r="G32" s="5" t="s">
        <v>545</v>
      </c>
      <c r="H32" s="5" t="s">
        <v>462</v>
      </c>
    </row>
    <row r="33" spans="2:8" ht="15.75" x14ac:dyDescent="0.25">
      <c r="B33" s="5" t="s">
        <v>104</v>
      </c>
      <c r="C33" s="211"/>
      <c r="D33" s="211"/>
      <c r="E33" s="5"/>
      <c r="F33" s="5" t="s">
        <v>37</v>
      </c>
      <c r="G33" s="198"/>
      <c r="H33" s="196"/>
    </row>
    <row r="34" spans="2:8" ht="15.75" x14ac:dyDescent="0.25">
      <c r="B34" s="5" t="s">
        <v>105</v>
      </c>
      <c r="C34" s="212"/>
      <c r="D34" s="212"/>
      <c r="E34" s="5"/>
      <c r="F34" s="5" t="s">
        <v>106</v>
      </c>
      <c r="G34" s="212"/>
      <c r="H34" s="212"/>
    </row>
    <row r="35" spans="2:8" ht="15.75" x14ac:dyDescent="0.25">
      <c r="B35" s="5"/>
      <c r="C35" s="5"/>
      <c r="D35" s="5"/>
      <c r="E35" s="5"/>
      <c r="F35" s="5"/>
      <c r="G35" s="5"/>
      <c r="H35" s="5"/>
    </row>
    <row r="36" spans="2:8" ht="15.75" x14ac:dyDescent="0.25">
      <c r="B36" s="5" t="s">
        <v>104</v>
      </c>
      <c r="C36" s="211"/>
      <c r="D36" s="211"/>
      <c r="E36" s="5"/>
      <c r="F36" s="5" t="s">
        <v>37</v>
      </c>
      <c r="G36" s="198"/>
      <c r="H36" s="196"/>
    </row>
    <row r="37" spans="2:8" ht="15.75" x14ac:dyDescent="0.25">
      <c r="B37" s="5" t="s">
        <v>105</v>
      </c>
      <c r="C37" s="212"/>
      <c r="D37" s="212"/>
      <c r="E37" s="5"/>
      <c r="F37" s="5" t="s">
        <v>106</v>
      </c>
      <c r="G37" s="212"/>
      <c r="H37" s="212"/>
    </row>
    <row r="38" spans="2:8" ht="15.75" x14ac:dyDescent="0.25">
      <c r="B38" s="5"/>
      <c r="C38" s="5"/>
      <c r="D38" s="5"/>
      <c r="E38" s="5"/>
      <c r="F38" s="5"/>
      <c r="G38" s="5"/>
      <c r="H38" s="5"/>
    </row>
    <row r="39" spans="2:8" ht="15.75" x14ac:dyDescent="0.25">
      <c r="B39" s="5" t="s">
        <v>104</v>
      </c>
      <c r="C39" s="211"/>
      <c r="D39" s="211"/>
      <c r="E39" s="5"/>
      <c r="F39" s="5" t="s">
        <v>37</v>
      </c>
      <c r="G39" s="198"/>
      <c r="H39" s="196"/>
    </row>
    <row r="40" spans="2:8" ht="15.75" x14ac:dyDescent="0.25">
      <c r="B40" s="5" t="s">
        <v>105</v>
      </c>
      <c r="C40" s="212"/>
      <c r="D40" s="212"/>
      <c r="E40" s="5"/>
      <c r="F40" s="5" t="s">
        <v>106</v>
      </c>
      <c r="G40" s="212"/>
      <c r="H40" s="212"/>
    </row>
    <row r="41" spans="2:8" ht="15.75" x14ac:dyDescent="0.25">
      <c r="B41" s="5"/>
      <c r="C41" s="5"/>
      <c r="D41" s="5"/>
      <c r="E41" s="5"/>
      <c r="F41" s="5"/>
      <c r="G41" s="5"/>
      <c r="H41" s="5"/>
    </row>
    <row r="42" spans="2:8" ht="15.75" x14ac:dyDescent="0.25">
      <c r="B42" s="5" t="s">
        <v>104</v>
      </c>
      <c r="C42" s="211"/>
      <c r="D42" s="211"/>
      <c r="E42" s="5"/>
      <c r="F42" s="5" t="s">
        <v>37</v>
      </c>
      <c r="G42" s="198"/>
      <c r="H42" s="196"/>
    </row>
    <row r="43" spans="2:8" ht="15.75" x14ac:dyDescent="0.25">
      <c r="B43" s="5" t="s">
        <v>105</v>
      </c>
      <c r="C43" s="212"/>
      <c r="D43" s="212"/>
      <c r="E43" s="5"/>
      <c r="F43" s="5" t="s">
        <v>106</v>
      </c>
      <c r="G43" s="212"/>
      <c r="H43" s="212"/>
    </row>
    <row r="44" spans="2:8" ht="15.75" x14ac:dyDescent="0.25">
      <c r="B44" s="5"/>
      <c r="C44" s="5"/>
      <c r="D44" s="5"/>
      <c r="E44" s="5"/>
      <c r="F44" s="5"/>
      <c r="G44" s="5"/>
      <c r="H44" s="5"/>
    </row>
    <row r="45" spans="2:8" ht="15.75" x14ac:dyDescent="0.25">
      <c r="B45" s="5"/>
      <c r="C45" s="5"/>
      <c r="D45" s="5"/>
      <c r="E45" s="5"/>
      <c r="F45" s="5"/>
      <c r="G45" s="5"/>
      <c r="H45" s="5"/>
    </row>
    <row r="46" spans="2:8" ht="15.75" x14ac:dyDescent="0.25">
      <c r="B46" s="53" t="s">
        <v>110</v>
      </c>
      <c r="C46" s="5"/>
      <c r="D46" s="5"/>
      <c r="E46" s="5"/>
      <c r="F46" s="5"/>
      <c r="G46" s="5" t="s">
        <v>545</v>
      </c>
      <c r="H46" s="5" t="s">
        <v>462</v>
      </c>
    </row>
    <row r="47" spans="2:8" ht="15.75" x14ac:dyDescent="0.25">
      <c r="B47" s="5" t="s">
        <v>104</v>
      </c>
      <c r="C47" s="211"/>
      <c r="D47" s="211"/>
      <c r="E47" s="5"/>
      <c r="F47" s="5" t="s">
        <v>37</v>
      </c>
      <c r="G47" s="198"/>
      <c r="H47" s="196"/>
    </row>
    <row r="48" spans="2:8" ht="15.75" x14ac:dyDescent="0.25">
      <c r="B48" s="5" t="s">
        <v>105</v>
      </c>
      <c r="C48" s="212"/>
      <c r="D48" s="212"/>
      <c r="E48" s="5"/>
      <c r="F48" s="5" t="s">
        <v>106</v>
      </c>
      <c r="G48" s="212"/>
      <c r="H48" s="212"/>
    </row>
    <row r="49" spans="2:8" ht="15.75" x14ac:dyDescent="0.25">
      <c r="B49" s="5"/>
      <c r="C49" s="5"/>
      <c r="D49" s="5"/>
      <c r="E49" s="5"/>
      <c r="F49" s="5"/>
      <c r="G49" s="5"/>
      <c r="H49" s="5"/>
    </row>
    <row r="50" spans="2:8" ht="15.75" x14ac:dyDescent="0.25">
      <c r="B50" s="5"/>
      <c r="C50" s="5"/>
      <c r="D50" s="5"/>
      <c r="E50" s="5"/>
      <c r="F50" s="5"/>
      <c r="G50" s="5"/>
      <c r="H50" s="5"/>
    </row>
    <row r="51" spans="2:8" ht="15.75" x14ac:dyDescent="0.25">
      <c r="B51" s="53" t="s">
        <v>111</v>
      </c>
      <c r="C51" s="5"/>
      <c r="D51" s="5"/>
      <c r="E51" s="5"/>
      <c r="F51" s="5"/>
      <c r="G51" s="5" t="s">
        <v>545</v>
      </c>
      <c r="H51" s="5" t="s">
        <v>462</v>
      </c>
    </row>
    <row r="52" spans="2:8" ht="15.75" x14ac:dyDescent="0.25">
      <c r="B52" s="5" t="s">
        <v>104</v>
      </c>
      <c r="C52" s="211"/>
      <c r="D52" s="211"/>
      <c r="E52" s="5"/>
      <c r="F52" s="5" t="s">
        <v>37</v>
      </c>
      <c r="G52" s="198"/>
      <c r="H52" s="196"/>
    </row>
    <row r="53" spans="2:8" ht="15.75" x14ac:dyDescent="0.25">
      <c r="B53" s="5" t="s">
        <v>105</v>
      </c>
      <c r="C53" s="212"/>
      <c r="D53" s="212"/>
      <c r="E53" s="5"/>
      <c r="F53" s="5" t="s">
        <v>106</v>
      </c>
      <c r="G53" s="212"/>
      <c r="H53" s="212"/>
    </row>
    <row r="56" spans="2:8" x14ac:dyDescent="0.25">
      <c r="B56" s="54"/>
    </row>
  </sheetData>
  <mergeCells count="33">
    <mergeCell ref="C47:D47"/>
    <mergeCell ref="C48:D48"/>
    <mergeCell ref="G48:H48"/>
    <mergeCell ref="C52:D52"/>
    <mergeCell ref="C53:D53"/>
    <mergeCell ref="G53:H53"/>
    <mergeCell ref="C39:D39"/>
    <mergeCell ref="C40:D40"/>
    <mergeCell ref="G40:H40"/>
    <mergeCell ref="C42:D42"/>
    <mergeCell ref="C43:D43"/>
    <mergeCell ref="G43:H43"/>
    <mergeCell ref="C33:D33"/>
    <mergeCell ref="C34:D34"/>
    <mergeCell ref="G34:H34"/>
    <mergeCell ref="C36:D36"/>
    <mergeCell ref="C37:D37"/>
    <mergeCell ref="G37:H37"/>
    <mergeCell ref="C25:D25"/>
    <mergeCell ref="G25:H25"/>
    <mergeCell ref="C27:D27"/>
    <mergeCell ref="C28:D28"/>
    <mergeCell ref="G28:H28"/>
    <mergeCell ref="C24:D24"/>
    <mergeCell ref="A7:H7"/>
    <mergeCell ref="A8:H8"/>
    <mergeCell ref="C13:D13"/>
    <mergeCell ref="C14:D14"/>
    <mergeCell ref="G14:H14"/>
    <mergeCell ref="C18:D18"/>
    <mergeCell ref="C19:D19"/>
    <mergeCell ref="G19:H19"/>
    <mergeCell ref="G20:H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3DCD0-AE3F-44C3-8904-5C6611F06C5A}">
  <sheetPr codeName="Sheet4"/>
  <dimension ref="A1:ALQ53"/>
  <sheetViews>
    <sheetView showGridLines="0" showRowColHeaders="0" workbookViewId="0"/>
  </sheetViews>
  <sheetFormatPr defaultRowHeight="15" x14ac:dyDescent="0.25"/>
  <cols>
    <col min="3" max="3" width="69.42578125" customWidth="1"/>
    <col min="4" max="4" width="2.7109375" customWidth="1"/>
    <col min="5" max="5" width="34.7109375" customWidth="1"/>
    <col min="6" max="1005" width="29.5703125" customWidth="1"/>
  </cols>
  <sheetData>
    <row r="1" spans="1:1005" x14ac:dyDescent="0.25">
      <c r="A1" s="1"/>
      <c r="B1" s="1"/>
      <c r="C1" s="1"/>
      <c r="D1" s="1"/>
      <c r="E1" s="1"/>
      <c r="F1" s="1"/>
      <c r="G1" s="1"/>
      <c r="H1" s="1"/>
    </row>
    <row r="2" spans="1:1005" ht="15.75" x14ac:dyDescent="0.25">
      <c r="A2" s="2"/>
      <c r="B2" s="2"/>
      <c r="C2" s="2"/>
      <c r="D2" s="2"/>
      <c r="E2" s="2"/>
      <c r="F2" s="2"/>
      <c r="G2" s="2"/>
      <c r="H2" s="2"/>
    </row>
    <row r="3" spans="1:1005" ht="15.75" x14ac:dyDescent="0.25">
      <c r="A3" s="2"/>
      <c r="B3" s="2"/>
      <c r="C3" s="2"/>
      <c r="D3" s="2"/>
      <c r="E3" s="2"/>
      <c r="F3" s="3" t="s">
        <v>27</v>
      </c>
      <c r="G3" s="2"/>
      <c r="H3" s="2"/>
    </row>
    <row r="4" spans="1:1005" ht="15.75" x14ac:dyDescent="0.25">
      <c r="A4" s="2"/>
      <c r="B4" s="2"/>
      <c r="C4" s="2"/>
      <c r="D4" s="2"/>
      <c r="E4" s="2"/>
      <c r="F4" s="4" t="s">
        <v>28</v>
      </c>
      <c r="G4" s="2"/>
      <c r="H4" s="2"/>
    </row>
    <row r="5" spans="1:1005" ht="15.75" x14ac:dyDescent="0.25">
      <c r="A5" s="2"/>
      <c r="B5" s="2"/>
      <c r="C5" s="2"/>
      <c r="D5" s="2"/>
      <c r="E5" s="2"/>
      <c r="F5" s="4" t="s">
        <v>29</v>
      </c>
      <c r="G5" s="2"/>
      <c r="H5" s="2"/>
      <c r="I5" s="55" t="s">
        <v>115</v>
      </c>
      <c r="J5" s="56" t="s">
        <v>116</v>
      </c>
    </row>
    <row r="6" spans="1:1005" ht="15.75" x14ac:dyDescent="0.25">
      <c r="A6" s="2"/>
      <c r="B6" s="2"/>
      <c r="C6" s="2"/>
      <c r="D6" s="2"/>
      <c r="E6" s="2"/>
      <c r="F6" s="2"/>
      <c r="G6" s="2"/>
      <c r="H6" s="2"/>
      <c r="I6" s="55" t="s">
        <v>117</v>
      </c>
      <c r="J6" s="56" t="s">
        <v>118</v>
      </c>
    </row>
    <row r="7" spans="1:1005" ht="18.75" x14ac:dyDescent="0.3">
      <c r="A7" s="204" t="s">
        <v>30</v>
      </c>
      <c r="B7" s="204"/>
      <c r="C7" s="204"/>
      <c r="D7" s="204"/>
      <c r="E7" s="204"/>
      <c r="F7" s="204"/>
      <c r="G7" s="204"/>
      <c r="I7" s="55" t="s">
        <v>119</v>
      </c>
      <c r="J7" s="56" t="s">
        <v>118</v>
      </c>
    </row>
    <row r="8" spans="1:1005" ht="18.75" x14ac:dyDescent="0.3">
      <c r="A8" s="204" t="s">
        <v>120</v>
      </c>
      <c r="B8" s="204"/>
      <c r="C8" s="204"/>
      <c r="D8" s="204"/>
      <c r="E8" s="204"/>
      <c r="F8" s="204"/>
      <c r="G8" s="204"/>
      <c r="I8" s="55" t="s">
        <v>121</v>
      </c>
      <c r="J8" s="56" t="s">
        <v>118</v>
      </c>
    </row>
    <row r="9" spans="1:1005" x14ac:dyDescent="0.25">
      <c r="I9" s="55" t="s">
        <v>122</v>
      </c>
      <c r="J9" s="56" t="s">
        <v>123</v>
      </c>
    </row>
    <row r="10" spans="1:1005" x14ac:dyDescent="0.25">
      <c r="I10" s="55" t="s">
        <v>124</v>
      </c>
      <c r="J10" s="56" t="s">
        <v>125</v>
      </c>
    </row>
    <row r="11" spans="1:1005" ht="15.75" x14ac:dyDescent="0.25">
      <c r="C11" s="57" t="s">
        <v>126</v>
      </c>
      <c r="I11" s="55" t="s">
        <v>127</v>
      </c>
      <c r="J11" s="56" t="s">
        <v>128</v>
      </c>
    </row>
    <row r="12" spans="1:1005" x14ac:dyDescent="0.25">
      <c r="C12" s="41" t="s">
        <v>129</v>
      </c>
    </row>
    <row r="14" spans="1:1005" ht="23.25" x14ac:dyDescent="0.25">
      <c r="C14" s="7" t="s">
        <v>130</v>
      </c>
      <c r="E14" s="56" t="s">
        <v>131</v>
      </c>
    </row>
    <row r="15" spans="1:1005" ht="15.75" x14ac:dyDescent="0.25">
      <c r="C15" s="58" t="s">
        <v>132</v>
      </c>
      <c r="F15" s="59" t="s">
        <v>133</v>
      </c>
      <c r="G15" s="59" t="s">
        <v>133</v>
      </c>
      <c r="H15" s="59" t="s">
        <v>133</v>
      </c>
      <c r="I15" s="59" t="s">
        <v>133</v>
      </c>
      <c r="J15" s="59" t="s">
        <v>133</v>
      </c>
      <c r="K15" s="59" t="s">
        <v>133</v>
      </c>
      <c r="L15" s="59" t="s">
        <v>133</v>
      </c>
      <c r="M15" s="59" t="s">
        <v>133</v>
      </c>
      <c r="N15" s="59" t="s">
        <v>133</v>
      </c>
      <c r="O15" s="59" t="s">
        <v>133</v>
      </c>
      <c r="P15" s="59" t="s">
        <v>133</v>
      </c>
      <c r="Q15" s="59" t="s">
        <v>133</v>
      </c>
      <c r="R15" s="59" t="s">
        <v>133</v>
      </c>
      <c r="S15" s="59" t="s">
        <v>133</v>
      </c>
      <c r="T15" s="59" t="s">
        <v>133</v>
      </c>
      <c r="U15" s="59" t="s">
        <v>133</v>
      </c>
      <c r="V15" s="59" t="s">
        <v>133</v>
      </c>
      <c r="W15" s="59" t="s">
        <v>133</v>
      </c>
      <c r="X15" s="59" t="s">
        <v>133</v>
      </c>
      <c r="Y15" s="59" t="s">
        <v>133</v>
      </c>
      <c r="Z15" s="59" t="s">
        <v>133</v>
      </c>
      <c r="AA15" s="59" t="s">
        <v>133</v>
      </c>
      <c r="AB15" s="59" t="s">
        <v>133</v>
      </c>
      <c r="AC15" s="59" t="s">
        <v>133</v>
      </c>
      <c r="AD15" s="59" t="s">
        <v>133</v>
      </c>
      <c r="AE15" s="59" t="s">
        <v>133</v>
      </c>
      <c r="AF15" s="59" t="s">
        <v>133</v>
      </c>
      <c r="AG15" s="59" t="s">
        <v>133</v>
      </c>
      <c r="AH15" s="59" t="s">
        <v>133</v>
      </c>
      <c r="AI15" s="59" t="s">
        <v>133</v>
      </c>
      <c r="AJ15" s="59" t="s">
        <v>133</v>
      </c>
      <c r="AK15" s="59" t="s">
        <v>133</v>
      </c>
      <c r="AL15" s="59" t="s">
        <v>133</v>
      </c>
      <c r="AM15" s="59" t="s">
        <v>133</v>
      </c>
      <c r="AN15" s="59" t="s">
        <v>133</v>
      </c>
      <c r="AO15" s="59" t="s">
        <v>133</v>
      </c>
      <c r="AP15" s="59" t="s">
        <v>133</v>
      </c>
      <c r="AQ15" s="59" t="s">
        <v>133</v>
      </c>
      <c r="AR15" s="59" t="s">
        <v>133</v>
      </c>
      <c r="AS15" s="59" t="s">
        <v>133</v>
      </c>
      <c r="AT15" s="59" t="s">
        <v>133</v>
      </c>
      <c r="AU15" s="59" t="s">
        <v>133</v>
      </c>
      <c r="AV15" s="59" t="s">
        <v>133</v>
      </c>
      <c r="AW15" s="59" t="s">
        <v>133</v>
      </c>
      <c r="AX15" s="59" t="s">
        <v>133</v>
      </c>
      <c r="AY15" s="59" t="s">
        <v>133</v>
      </c>
      <c r="AZ15" s="59" t="s">
        <v>133</v>
      </c>
      <c r="BA15" s="59" t="s">
        <v>133</v>
      </c>
      <c r="BB15" s="59" t="s">
        <v>133</v>
      </c>
      <c r="BC15" s="59" t="s">
        <v>133</v>
      </c>
      <c r="BD15" s="59" t="s">
        <v>133</v>
      </c>
      <c r="BE15" s="59" t="s">
        <v>133</v>
      </c>
      <c r="BF15" s="59" t="s">
        <v>133</v>
      </c>
      <c r="BG15" s="59" t="s">
        <v>133</v>
      </c>
      <c r="BH15" s="59" t="s">
        <v>133</v>
      </c>
      <c r="BI15" s="59" t="s">
        <v>133</v>
      </c>
      <c r="BJ15" s="59" t="s">
        <v>133</v>
      </c>
      <c r="BK15" s="59" t="s">
        <v>133</v>
      </c>
      <c r="BL15" s="59" t="s">
        <v>133</v>
      </c>
      <c r="BM15" s="59" t="s">
        <v>133</v>
      </c>
      <c r="BN15" s="59" t="s">
        <v>133</v>
      </c>
      <c r="BO15" s="59" t="s">
        <v>133</v>
      </c>
      <c r="BP15" s="59" t="s">
        <v>133</v>
      </c>
      <c r="BQ15" s="59" t="s">
        <v>133</v>
      </c>
      <c r="BR15" s="59" t="s">
        <v>133</v>
      </c>
      <c r="BS15" s="59" t="s">
        <v>133</v>
      </c>
      <c r="BT15" s="59" t="s">
        <v>133</v>
      </c>
      <c r="BU15" s="59" t="s">
        <v>133</v>
      </c>
      <c r="BV15" s="59" t="s">
        <v>133</v>
      </c>
      <c r="BW15" s="59" t="s">
        <v>133</v>
      </c>
      <c r="BX15" s="59" t="s">
        <v>133</v>
      </c>
      <c r="BY15" s="59" t="s">
        <v>133</v>
      </c>
      <c r="BZ15" s="59" t="s">
        <v>133</v>
      </c>
      <c r="CA15" s="59" t="s">
        <v>133</v>
      </c>
      <c r="CB15" s="59" t="s">
        <v>133</v>
      </c>
      <c r="CC15" s="59" t="s">
        <v>133</v>
      </c>
      <c r="CD15" s="59" t="s">
        <v>133</v>
      </c>
      <c r="CE15" s="59" t="s">
        <v>133</v>
      </c>
      <c r="CF15" s="59" t="s">
        <v>133</v>
      </c>
      <c r="CG15" s="59" t="s">
        <v>133</v>
      </c>
      <c r="CH15" s="59" t="s">
        <v>133</v>
      </c>
      <c r="CI15" s="59" t="s">
        <v>133</v>
      </c>
      <c r="CJ15" s="59" t="s">
        <v>133</v>
      </c>
      <c r="CK15" s="59" t="s">
        <v>133</v>
      </c>
      <c r="CL15" s="59" t="s">
        <v>133</v>
      </c>
      <c r="CM15" s="59" t="s">
        <v>133</v>
      </c>
      <c r="CN15" s="59" t="s">
        <v>133</v>
      </c>
      <c r="CO15" s="59" t="s">
        <v>133</v>
      </c>
      <c r="CP15" s="59" t="s">
        <v>133</v>
      </c>
      <c r="CQ15" s="59" t="s">
        <v>133</v>
      </c>
      <c r="CR15" s="59" t="s">
        <v>133</v>
      </c>
      <c r="CS15" s="59" t="s">
        <v>133</v>
      </c>
      <c r="CT15" s="59" t="s">
        <v>133</v>
      </c>
      <c r="CU15" s="59" t="s">
        <v>133</v>
      </c>
      <c r="CV15" s="59" t="s">
        <v>133</v>
      </c>
      <c r="CW15" s="59" t="s">
        <v>133</v>
      </c>
      <c r="CX15" s="59" t="s">
        <v>133</v>
      </c>
      <c r="CY15" s="59" t="s">
        <v>133</v>
      </c>
      <c r="CZ15" s="59" t="s">
        <v>133</v>
      </c>
      <c r="DA15" s="59" t="s">
        <v>133</v>
      </c>
      <c r="DB15" s="59" t="s">
        <v>133</v>
      </c>
      <c r="DC15" s="59" t="s">
        <v>133</v>
      </c>
      <c r="DD15" s="59" t="s">
        <v>133</v>
      </c>
      <c r="DE15" s="59" t="s">
        <v>133</v>
      </c>
      <c r="DF15" s="59" t="s">
        <v>133</v>
      </c>
      <c r="DG15" s="59" t="s">
        <v>133</v>
      </c>
      <c r="DH15" s="59" t="s">
        <v>133</v>
      </c>
      <c r="DI15" s="59" t="s">
        <v>133</v>
      </c>
      <c r="DJ15" s="59" t="s">
        <v>133</v>
      </c>
      <c r="DK15" s="59" t="s">
        <v>133</v>
      </c>
      <c r="DL15" s="59" t="s">
        <v>133</v>
      </c>
      <c r="DM15" s="59" t="s">
        <v>133</v>
      </c>
      <c r="DN15" s="59" t="s">
        <v>133</v>
      </c>
      <c r="DO15" s="59" t="s">
        <v>133</v>
      </c>
      <c r="DP15" s="59" t="s">
        <v>133</v>
      </c>
      <c r="DQ15" s="59" t="s">
        <v>133</v>
      </c>
      <c r="DR15" s="59" t="s">
        <v>133</v>
      </c>
      <c r="DS15" s="59" t="s">
        <v>133</v>
      </c>
      <c r="DT15" s="59" t="s">
        <v>133</v>
      </c>
      <c r="DU15" s="59" t="s">
        <v>133</v>
      </c>
      <c r="DV15" s="59" t="s">
        <v>133</v>
      </c>
      <c r="DW15" s="59" t="s">
        <v>133</v>
      </c>
      <c r="DX15" s="59" t="s">
        <v>133</v>
      </c>
      <c r="DY15" s="59" t="s">
        <v>133</v>
      </c>
      <c r="DZ15" s="59" t="s">
        <v>133</v>
      </c>
      <c r="EA15" s="59" t="s">
        <v>133</v>
      </c>
      <c r="EB15" s="59" t="s">
        <v>133</v>
      </c>
      <c r="EC15" s="59" t="s">
        <v>133</v>
      </c>
      <c r="ED15" s="59" t="s">
        <v>133</v>
      </c>
      <c r="EE15" s="59" t="s">
        <v>133</v>
      </c>
      <c r="EF15" s="59" t="s">
        <v>133</v>
      </c>
      <c r="EG15" s="59" t="s">
        <v>133</v>
      </c>
      <c r="EH15" s="59" t="s">
        <v>133</v>
      </c>
      <c r="EI15" s="59" t="s">
        <v>133</v>
      </c>
      <c r="EJ15" s="59" t="s">
        <v>133</v>
      </c>
      <c r="EK15" s="59" t="s">
        <v>133</v>
      </c>
      <c r="EL15" s="59" t="s">
        <v>133</v>
      </c>
      <c r="EM15" s="59" t="s">
        <v>133</v>
      </c>
      <c r="EN15" s="59" t="s">
        <v>133</v>
      </c>
      <c r="EO15" s="59" t="s">
        <v>133</v>
      </c>
      <c r="EP15" s="59" t="s">
        <v>133</v>
      </c>
      <c r="EQ15" s="59" t="s">
        <v>133</v>
      </c>
      <c r="ER15" s="59" t="s">
        <v>133</v>
      </c>
      <c r="ES15" s="59" t="s">
        <v>133</v>
      </c>
      <c r="ET15" s="59" t="s">
        <v>133</v>
      </c>
      <c r="EU15" s="59" t="s">
        <v>133</v>
      </c>
      <c r="EV15" s="59" t="s">
        <v>133</v>
      </c>
      <c r="EW15" s="59" t="s">
        <v>133</v>
      </c>
      <c r="EX15" s="59" t="s">
        <v>133</v>
      </c>
      <c r="EY15" s="59" t="s">
        <v>133</v>
      </c>
      <c r="EZ15" s="59" t="s">
        <v>133</v>
      </c>
      <c r="FA15" s="59" t="s">
        <v>133</v>
      </c>
      <c r="FB15" s="59" t="s">
        <v>133</v>
      </c>
      <c r="FC15" s="59" t="s">
        <v>133</v>
      </c>
      <c r="FD15" s="59" t="s">
        <v>133</v>
      </c>
      <c r="FE15" s="59" t="s">
        <v>133</v>
      </c>
      <c r="FF15" s="59" t="s">
        <v>133</v>
      </c>
      <c r="FG15" s="59" t="s">
        <v>133</v>
      </c>
      <c r="FH15" s="59" t="s">
        <v>133</v>
      </c>
      <c r="FI15" s="59" t="s">
        <v>133</v>
      </c>
      <c r="FJ15" s="59" t="s">
        <v>133</v>
      </c>
      <c r="FK15" s="59" t="s">
        <v>133</v>
      </c>
      <c r="FL15" s="59" t="s">
        <v>133</v>
      </c>
      <c r="FM15" s="59" t="s">
        <v>133</v>
      </c>
      <c r="FN15" s="59" t="s">
        <v>133</v>
      </c>
      <c r="FO15" s="59" t="s">
        <v>133</v>
      </c>
      <c r="FP15" s="59" t="s">
        <v>133</v>
      </c>
      <c r="FQ15" s="59" t="s">
        <v>133</v>
      </c>
      <c r="FR15" s="59" t="s">
        <v>133</v>
      </c>
      <c r="FS15" s="59" t="s">
        <v>133</v>
      </c>
      <c r="FT15" s="59" t="s">
        <v>133</v>
      </c>
      <c r="FU15" s="59" t="s">
        <v>133</v>
      </c>
      <c r="FV15" s="59" t="s">
        <v>133</v>
      </c>
      <c r="FW15" s="59" t="s">
        <v>133</v>
      </c>
      <c r="FX15" s="59" t="s">
        <v>133</v>
      </c>
      <c r="FY15" s="59" t="s">
        <v>133</v>
      </c>
      <c r="FZ15" s="59" t="s">
        <v>133</v>
      </c>
      <c r="GA15" s="59" t="s">
        <v>133</v>
      </c>
      <c r="GB15" s="59" t="s">
        <v>133</v>
      </c>
      <c r="GC15" s="59" t="s">
        <v>133</v>
      </c>
      <c r="GD15" s="59" t="s">
        <v>133</v>
      </c>
      <c r="GE15" s="59" t="s">
        <v>133</v>
      </c>
      <c r="GF15" s="59" t="s">
        <v>133</v>
      </c>
      <c r="GG15" s="59" t="s">
        <v>133</v>
      </c>
      <c r="GH15" s="59" t="s">
        <v>133</v>
      </c>
      <c r="GI15" s="59" t="s">
        <v>133</v>
      </c>
      <c r="GJ15" s="59" t="s">
        <v>133</v>
      </c>
      <c r="GK15" s="59" t="s">
        <v>133</v>
      </c>
      <c r="GL15" s="59" t="s">
        <v>133</v>
      </c>
      <c r="GM15" s="59" t="s">
        <v>133</v>
      </c>
      <c r="GN15" s="59" t="s">
        <v>133</v>
      </c>
      <c r="GO15" s="59" t="s">
        <v>133</v>
      </c>
      <c r="GP15" s="59" t="s">
        <v>133</v>
      </c>
      <c r="GQ15" s="59" t="s">
        <v>133</v>
      </c>
      <c r="GR15" s="59" t="s">
        <v>133</v>
      </c>
      <c r="GS15" s="59" t="s">
        <v>133</v>
      </c>
      <c r="GT15" s="59" t="s">
        <v>133</v>
      </c>
      <c r="GU15" s="59" t="s">
        <v>133</v>
      </c>
      <c r="GV15" s="59" t="s">
        <v>133</v>
      </c>
      <c r="GW15" s="59" t="s">
        <v>133</v>
      </c>
      <c r="GX15" s="59" t="s">
        <v>133</v>
      </c>
      <c r="GY15" s="59" t="s">
        <v>133</v>
      </c>
      <c r="GZ15" s="59" t="s">
        <v>133</v>
      </c>
      <c r="HA15" s="59" t="s">
        <v>133</v>
      </c>
      <c r="HB15" s="59" t="s">
        <v>133</v>
      </c>
      <c r="HC15" s="59" t="s">
        <v>133</v>
      </c>
      <c r="HD15" s="59" t="s">
        <v>133</v>
      </c>
      <c r="HE15" s="59" t="s">
        <v>133</v>
      </c>
      <c r="HF15" s="59" t="s">
        <v>133</v>
      </c>
      <c r="HG15" s="59" t="s">
        <v>133</v>
      </c>
      <c r="HH15" s="59" t="s">
        <v>133</v>
      </c>
      <c r="HI15" s="59" t="s">
        <v>133</v>
      </c>
      <c r="HJ15" s="59" t="s">
        <v>133</v>
      </c>
      <c r="HK15" s="59" t="s">
        <v>133</v>
      </c>
      <c r="HL15" s="59" t="s">
        <v>133</v>
      </c>
      <c r="HM15" s="59" t="s">
        <v>133</v>
      </c>
      <c r="HN15" s="59" t="s">
        <v>133</v>
      </c>
      <c r="HO15" s="59" t="s">
        <v>133</v>
      </c>
      <c r="HP15" s="59" t="s">
        <v>133</v>
      </c>
      <c r="HQ15" s="59" t="s">
        <v>133</v>
      </c>
      <c r="HR15" s="59" t="s">
        <v>133</v>
      </c>
      <c r="HS15" s="59" t="s">
        <v>133</v>
      </c>
      <c r="HT15" s="59" t="s">
        <v>133</v>
      </c>
      <c r="HU15" s="59" t="s">
        <v>133</v>
      </c>
      <c r="HV15" s="59" t="s">
        <v>133</v>
      </c>
      <c r="HW15" s="59" t="s">
        <v>133</v>
      </c>
      <c r="HX15" s="59" t="s">
        <v>133</v>
      </c>
      <c r="HY15" s="59" t="s">
        <v>133</v>
      </c>
      <c r="HZ15" s="59" t="s">
        <v>133</v>
      </c>
      <c r="IA15" s="59" t="s">
        <v>133</v>
      </c>
      <c r="IB15" s="59" t="s">
        <v>133</v>
      </c>
      <c r="IC15" s="59" t="s">
        <v>133</v>
      </c>
      <c r="ID15" s="59" t="s">
        <v>133</v>
      </c>
      <c r="IE15" s="59" t="s">
        <v>133</v>
      </c>
      <c r="IF15" s="59" t="s">
        <v>133</v>
      </c>
      <c r="IG15" s="59" t="s">
        <v>133</v>
      </c>
      <c r="IH15" s="59" t="s">
        <v>133</v>
      </c>
      <c r="II15" s="59" t="s">
        <v>133</v>
      </c>
      <c r="IJ15" s="59" t="s">
        <v>133</v>
      </c>
      <c r="IK15" s="59" t="s">
        <v>133</v>
      </c>
      <c r="IL15" s="59" t="s">
        <v>133</v>
      </c>
      <c r="IM15" s="59" t="s">
        <v>133</v>
      </c>
      <c r="IN15" s="59" t="s">
        <v>133</v>
      </c>
      <c r="IO15" s="59" t="s">
        <v>133</v>
      </c>
      <c r="IP15" s="59" t="s">
        <v>133</v>
      </c>
      <c r="IQ15" s="59" t="s">
        <v>133</v>
      </c>
      <c r="IR15" s="59" t="s">
        <v>133</v>
      </c>
      <c r="IS15" s="59" t="s">
        <v>133</v>
      </c>
      <c r="IT15" s="59" t="s">
        <v>133</v>
      </c>
      <c r="IU15" s="59" t="s">
        <v>133</v>
      </c>
      <c r="IV15" s="59" t="s">
        <v>133</v>
      </c>
      <c r="IW15" s="59" t="s">
        <v>133</v>
      </c>
      <c r="IX15" s="59" t="s">
        <v>133</v>
      </c>
      <c r="IY15" s="59" t="s">
        <v>133</v>
      </c>
      <c r="IZ15" s="59" t="s">
        <v>133</v>
      </c>
      <c r="JA15" s="59" t="s">
        <v>133</v>
      </c>
      <c r="JB15" s="59" t="s">
        <v>133</v>
      </c>
      <c r="JC15" s="59" t="s">
        <v>133</v>
      </c>
      <c r="JD15" s="59" t="s">
        <v>133</v>
      </c>
      <c r="JE15" s="59" t="s">
        <v>133</v>
      </c>
      <c r="JF15" s="59" t="s">
        <v>133</v>
      </c>
      <c r="JG15" s="59" t="s">
        <v>133</v>
      </c>
      <c r="JH15" s="59" t="s">
        <v>133</v>
      </c>
      <c r="JI15" s="59" t="s">
        <v>133</v>
      </c>
      <c r="JJ15" s="59" t="s">
        <v>133</v>
      </c>
      <c r="JK15" s="59" t="s">
        <v>133</v>
      </c>
      <c r="JL15" s="59" t="s">
        <v>133</v>
      </c>
      <c r="JM15" s="59" t="s">
        <v>133</v>
      </c>
      <c r="JN15" s="59" t="s">
        <v>133</v>
      </c>
      <c r="JO15" s="59" t="s">
        <v>133</v>
      </c>
      <c r="JP15" s="59" t="s">
        <v>133</v>
      </c>
      <c r="JQ15" s="59" t="s">
        <v>133</v>
      </c>
      <c r="JR15" s="59" t="s">
        <v>133</v>
      </c>
      <c r="JS15" s="59" t="s">
        <v>133</v>
      </c>
      <c r="JT15" s="59" t="s">
        <v>133</v>
      </c>
      <c r="JU15" s="59" t="s">
        <v>133</v>
      </c>
      <c r="JV15" s="59" t="s">
        <v>133</v>
      </c>
      <c r="JW15" s="59" t="s">
        <v>133</v>
      </c>
      <c r="JX15" s="59" t="s">
        <v>133</v>
      </c>
      <c r="JY15" s="59" t="s">
        <v>133</v>
      </c>
      <c r="JZ15" s="59" t="s">
        <v>133</v>
      </c>
      <c r="KA15" s="59" t="s">
        <v>133</v>
      </c>
      <c r="KB15" s="59" t="s">
        <v>133</v>
      </c>
      <c r="KC15" s="59" t="s">
        <v>133</v>
      </c>
      <c r="KD15" s="59" t="s">
        <v>133</v>
      </c>
      <c r="KE15" s="59" t="s">
        <v>133</v>
      </c>
      <c r="KF15" s="59" t="s">
        <v>133</v>
      </c>
      <c r="KG15" s="59" t="s">
        <v>133</v>
      </c>
      <c r="KH15" s="59" t="s">
        <v>133</v>
      </c>
      <c r="KI15" s="59" t="s">
        <v>133</v>
      </c>
      <c r="KJ15" s="59" t="s">
        <v>133</v>
      </c>
      <c r="KK15" s="59" t="s">
        <v>133</v>
      </c>
      <c r="KL15" s="59" t="s">
        <v>133</v>
      </c>
      <c r="KM15" s="59" t="s">
        <v>133</v>
      </c>
      <c r="KN15" s="59" t="s">
        <v>133</v>
      </c>
      <c r="KO15" s="59" t="s">
        <v>133</v>
      </c>
      <c r="KP15" s="59" t="s">
        <v>133</v>
      </c>
      <c r="KQ15" s="59" t="s">
        <v>133</v>
      </c>
      <c r="KR15" s="59" t="s">
        <v>133</v>
      </c>
      <c r="KS15" s="59" t="s">
        <v>133</v>
      </c>
      <c r="KT15" s="59" t="s">
        <v>133</v>
      </c>
      <c r="KU15" s="59" t="s">
        <v>133</v>
      </c>
      <c r="KV15" s="59" t="s">
        <v>133</v>
      </c>
      <c r="KW15" s="59" t="s">
        <v>133</v>
      </c>
      <c r="KX15" s="59" t="s">
        <v>133</v>
      </c>
      <c r="KY15" s="59" t="s">
        <v>133</v>
      </c>
      <c r="KZ15" s="59" t="s">
        <v>133</v>
      </c>
      <c r="LA15" s="59" t="s">
        <v>133</v>
      </c>
      <c r="LB15" s="59" t="s">
        <v>133</v>
      </c>
      <c r="LC15" s="59" t="s">
        <v>133</v>
      </c>
      <c r="LD15" s="59" t="s">
        <v>133</v>
      </c>
      <c r="LE15" s="59" t="s">
        <v>133</v>
      </c>
      <c r="LF15" s="59" t="s">
        <v>133</v>
      </c>
      <c r="LG15" s="59" t="s">
        <v>133</v>
      </c>
      <c r="LH15" s="59" t="s">
        <v>133</v>
      </c>
      <c r="LI15" s="59" t="s">
        <v>133</v>
      </c>
      <c r="LJ15" s="59" t="s">
        <v>133</v>
      </c>
      <c r="LK15" s="59" t="s">
        <v>133</v>
      </c>
      <c r="LL15" s="59" t="s">
        <v>133</v>
      </c>
      <c r="LM15" s="59" t="s">
        <v>133</v>
      </c>
      <c r="LN15" s="59" t="s">
        <v>133</v>
      </c>
      <c r="LO15" s="59" t="s">
        <v>133</v>
      </c>
      <c r="LP15" s="59" t="s">
        <v>133</v>
      </c>
      <c r="LQ15" s="59" t="s">
        <v>133</v>
      </c>
      <c r="LR15" s="59" t="s">
        <v>133</v>
      </c>
      <c r="LS15" s="59" t="s">
        <v>133</v>
      </c>
      <c r="LT15" s="59" t="s">
        <v>133</v>
      </c>
      <c r="LU15" s="59" t="s">
        <v>133</v>
      </c>
      <c r="LV15" s="59" t="s">
        <v>133</v>
      </c>
      <c r="LW15" s="59" t="s">
        <v>133</v>
      </c>
      <c r="LX15" s="59" t="s">
        <v>133</v>
      </c>
      <c r="LY15" s="59" t="s">
        <v>133</v>
      </c>
      <c r="LZ15" s="59" t="s">
        <v>133</v>
      </c>
      <c r="MA15" s="59" t="s">
        <v>133</v>
      </c>
      <c r="MB15" s="59" t="s">
        <v>133</v>
      </c>
      <c r="MC15" s="59" t="s">
        <v>133</v>
      </c>
      <c r="MD15" s="59" t="s">
        <v>133</v>
      </c>
      <c r="ME15" s="59" t="s">
        <v>133</v>
      </c>
      <c r="MF15" s="59" t="s">
        <v>133</v>
      </c>
      <c r="MG15" s="59" t="s">
        <v>133</v>
      </c>
      <c r="MH15" s="59" t="s">
        <v>133</v>
      </c>
      <c r="MI15" s="59" t="s">
        <v>133</v>
      </c>
      <c r="MJ15" s="59" t="s">
        <v>133</v>
      </c>
      <c r="MK15" s="59" t="s">
        <v>133</v>
      </c>
      <c r="ML15" s="59" t="s">
        <v>133</v>
      </c>
      <c r="MM15" s="59" t="s">
        <v>133</v>
      </c>
      <c r="MN15" s="59" t="s">
        <v>133</v>
      </c>
      <c r="MO15" s="59" t="s">
        <v>133</v>
      </c>
      <c r="MP15" s="59" t="s">
        <v>133</v>
      </c>
      <c r="MQ15" s="59" t="s">
        <v>133</v>
      </c>
      <c r="MR15" s="59" t="s">
        <v>133</v>
      </c>
      <c r="MS15" s="59" t="s">
        <v>133</v>
      </c>
      <c r="MT15" s="59" t="s">
        <v>133</v>
      </c>
      <c r="MU15" s="59" t="s">
        <v>133</v>
      </c>
      <c r="MV15" s="59" t="s">
        <v>133</v>
      </c>
      <c r="MW15" s="59" t="s">
        <v>133</v>
      </c>
      <c r="MX15" s="59" t="s">
        <v>133</v>
      </c>
      <c r="MY15" s="59" t="s">
        <v>133</v>
      </c>
      <c r="MZ15" s="59" t="s">
        <v>133</v>
      </c>
      <c r="NA15" s="59" t="s">
        <v>133</v>
      </c>
      <c r="NB15" s="59" t="s">
        <v>133</v>
      </c>
      <c r="NC15" s="59" t="s">
        <v>133</v>
      </c>
      <c r="ND15" s="59" t="s">
        <v>133</v>
      </c>
      <c r="NE15" s="59" t="s">
        <v>133</v>
      </c>
      <c r="NF15" s="59" t="s">
        <v>133</v>
      </c>
      <c r="NG15" s="59" t="s">
        <v>133</v>
      </c>
      <c r="NH15" s="59" t="s">
        <v>133</v>
      </c>
      <c r="NI15" s="59" t="s">
        <v>133</v>
      </c>
      <c r="NJ15" s="59" t="s">
        <v>133</v>
      </c>
      <c r="NK15" s="59" t="s">
        <v>133</v>
      </c>
      <c r="NL15" s="59" t="s">
        <v>133</v>
      </c>
      <c r="NM15" s="59" t="s">
        <v>133</v>
      </c>
      <c r="NN15" s="59" t="s">
        <v>133</v>
      </c>
      <c r="NO15" s="59" t="s">
        <v>133</v>
      </c>
      <c r="NP15" s="59" t="s">
        <v>133</v>
      </c>
      <c r="NQ15" s="59" t="s">
        <v>133</v>
      </c>
      <c r="NR15" s="59" t="s">
        <v>133</v>
      </c>
      <c r="NS15" s="59" t="s">
        <v>133</v>
      </c>
      <c r="NT15" s="59" t="s">
        <v>133</v>
      </c>
      <c r="NU15" s="59" t="s">
        <v>133</v>
      </c>
      <c r="NV15" s="59" t="s">
        <v>133</v>
      </c>
      <c r="NW15" s="59" t="s">
        <v>133</v>
      </c>
      <c r="NX15" s="59" t="s">
        <v>133</v>
      </c>
      <c r="NY15" s="59" t="s">
        <v>133</v>
      </c>
      <c r="NZ15" s="59" t="s">
        <v>133</v>
      </c>
      <c r="OA15" s="59" t="s">
        <v>133</v>
      </c>
      <c r="OB15" s="59" t="s">
        <v>133</v>
      </c>
      <c r="OC15" s="59" t="s">
        <v>133</v>
      </c>
      <c r="OD15" s="59" t="s">
        <v>133</v>
      </c>
      <c r="OE15" s="59" t="s">
        <v>133</v>
      </c>
      <c r="OF15" s="59" t="s">
        <v>133</v>
      </c>
      <c r="OG15" s="59" t="s">
        <v>133</v>
      </c>
      <c r="OH15" s="59" t="s">
        <v>133</v>
      </c>
      <c r="OI15" s="59" t="s">
        <v>133</v>
      </c>
      <c r="OJ15" s="59" t="s">
        <v>133</v>
      </c>
      <c r="OK15" s="59" t="s">
        <v>133</v>
      </c>
      <c r="OL15" s="59" t="s">
        <v>133</v>
      </c>
      <c r="OM15" s="59" t="s">
        <v>133</v>
      </c>
      <c r="ON15" s="59" t="s">
        <v>133</v>
      </c>
      <c r="OO15" s="59" t="s">
        <v>133</v>
      </c>
      <c r="OP15" s="59" t="s">
        <v>133</v>
      </c>
      <c r="OQ15" s="59" t="s">
        <v>133</v>
      </c>
      <c r="OR15" s="59" t="s">
        <v>133</v>
      </c>
      <c r="OS15" s="59" t="s">
        <v>133</v>
      </c>
      <c r="OT15" s="59" t="s">
        <v>133</v>
      </c>
      <c r="OU15" s="59" t="s">
        <v>133</v>
      </c>
      <c r="OV15" s="59" t="s">
        <v>133</v>
      </c>
      <c r="OW15" s="59" t="s">
        <v>133</v>
      </c>
      <c r="OX15" s="59" t="s">
        <v>133</v>
      </c>
      <c r="OY15" s="59" t="s">
        <v>133</v>
      </c>
      <c r="OZ15" s="59" t="s">
        <v>133</v>
      </c>
      <c r="PA15" s="59" t="s">
        <v>133</v>
      </c>
      <c r="PB15" s="59" t="s">
        <v>133</v>
      </c>
      <c r="PC15" s="59" t="s">
        <v>133</v>
      </c>
      <c r="PD15" s="59" t="s">
        <v>133</v>
      </c>
      <c r="PE15" s="59" t="s">
        <v>133</v>
      </c>
      <c r="PF15" s="59" t="s">
        <v>133</v>
      </c>
      <c r="PG15" s="59" t="s">
        <v>133</v>
      </c>
      <c r="PH15" s="59" t="s">
        <v>133</v>
      </c>
      <c r="PI15" s="59" t="s">
        <v>133</v>
      </c>
      <c r="PJ15" s="59" t="s">
        <v>133</v>
      </c>
      <c r="PK15" s="59" t="s">
        <v>133</v>
      </c>
      <c r="PL15" s="59" t="s">
        <v>133</v>
      </c>
      <c r="PM15" s="59" t="s">
        <v>133</v>
      </c>
      <c r="PN15" s="59" t="s">
        <v>133</v>
      </c>
      <c r="PO15" s="59" t="s">
        <v>133</v>
      </c>
      <c r="PP15" s="59" t="s">
        <v>133</v>
      </c>
      <c r="PQ15" s="59" t="s">
        <v>133</v>
      </c>
      <c r="PR15" s="59" t="s">
        <v>133</v>
      </c>
      <c r="PS15" s="59" t="s">
        <v>133</v>
      </c>
      <c r="PT15" s="59" t="s">
        <v>133</v>
      </c>
      <c r="PU15" s="59" t="s">
        <v>133</v>
      </c>
      <c r="PV15" s="59" t="s">
        <v>133</v>
      </c>
      <c r="PW15" s="59" t="s">
        <v>133</v>
      </c>
      <c r="PX15" s="59" t="s">
        <v>133</v>
      </c>
      <c r="PY15" s="59" t="s">
        <v>133</v>
      </c>
      <c r="PZ15" s="59" t="s">
        <v>133</v>
      </c>
      <c r="QA15" s="59" t="s">
        <v>133</v>
      </c>
      <c r="QB15" s="59" t="s">
        <v>133</v>
      </c>
      <c r="QC15" s="59" t="s">
        <v>133</v>
      </c>
      <c r="QD15" s="59" t="s">
        <v>133</v>
      </c>
      <c r="QE15" s="59" t="s">
        <v>133</v>
      </c>
      <c r="QF15" s="59" t="s">
        <v>133</v>
      </c>
      <c r="QG15" s="59" t="s">
        <v>133</v>
      </c>
      <c r="QH15" s="59" t="s">
        <v>133</v>
      </c>
      <c r="QI15" s="59" t="s">
        <v>133</v>
      </c>
      <c r="QJ15" s="59" t="s">
        <v>133</v>
      </c>
      <c r="QK15" s="59" t="s">
        <v>133</v>
      </c>
      <c r="QL15" s="59" t="s">
        <v>133</v>
      </c>
      <c r="QM15" s="59" t="s">
        <v>133</v>
      </c>
      <c r="QN15" s="59" t="s">
        <v>133</v>
      </c>
      <c r="QO15" s="59" t="s">
        <v>133</v>
      </c>
      <c r="QP15" s="59" t="s">
        <v>133</v>
      </c>
      <c r="QQ15" s="59" t="s">
        <v>133</v>
      </c>
      <c r="QR15" s="59" t="s">
        <v>133</v>
      </c>
      <c r="QS15" s="59" t="s">
        <v>133</v>
      </c>
      <c r="QT15" s="59" t="s">
        <v>133</v>
      </c>
      <c r="QU15" s="59" t="s">
        <v>133</v>
      </c>
      <c r="QV15" s="59" t="s">
        <v>133</v>
      </c>
      <c r="QW15" s="59" t="s">
        <v>133</v>
      </c>
      <c r="QX15" s="59" t="s">
        <v>133</v>
      </c>
      <c r="QY15" s="59" t="s">
        <v>133</v>
      </c>
      <c r="QZ15" s="59" t="s">
        <v>133</v>
      </c>
      <c r="RA15" s="59" t="s">
        <v>133</v>
      </c>
      <c r="RB15" s="59" t="s">
        <v>133</v>
      </c>
      <c r="RC15" s="59" t="s">
        <v>133</v>
      </c>
      <c r="RD15" s="59" t="s">
        <v>133</v>
      </c>
      <c r="RE15" s="59" t="s">
        <v>133</v>
      </c>
      <c r="RF15" s="59" t="s">
        <v>133</v>
      </c>
      <c r="RG15" s="59" t="s">
        <v>133</v>
      </c>
      <c r="RH15" s="59" t="s">
        <v>133</v>
      </c>
      <c r="RI15" s="59" t="s">
        <v>133</v>
      </c>
      <c r="RJ15" s="59" t="s">
        <v>133</v>
      </c>
      <c r="RK15" s="59" t="s">
        <v>133</v>
      </c>
      <c r="RL15" s="59" t="s">
        <v>133</v>
      </c>
      <c r="RM15" s="59" t="s">
        <v>133</v>
      </c>
      <c r="RN15" s="59" t="s">
        <v>133</v>
      </c>
      <c r="RO15" s="59" t="s">
        <v>133</v>
      </c>
      <c r="RP15" s="59" t="s">
        <v>133</v>
      </c>
      <c r="RQ15" s="59" t="s">
        <v>133</v>
      </c>
      <c r="RR15" s="59" t="s">
        <v>133</v>
      </c>
      <c r="RS15" s="59" t="s">
        <v>133</v>
      </c>
      <c r="RT15" s="59" t="s">
        <v>133</v>
      </c>
      <c r="RU15" s="59" t="s">
        <v>133</v>
      </c>
      <c r="RV15" s="59" t="s">
        <v>133</v>
      </c>
      <c r="RW15" s="59" t="s">
        <v>133</v>
      </c>
      <c r="RX15" s="59" t="s">
        <v>133</v>
      </c>
      <c r="RY15" s="59" t="s">
        <v>133</v>
      </c>
      <c r="RZ15" s="59" t="s">
        <v>133</v>
      </c>
      <c r="SA15" s="59" t="s">
        <v>133</v>
      </c>
      <c r="SB15" s="59" t="s">
        <v>133</v>
      </c>
      <c r="SC15" s="59" t="s">
        <v>133</v>
      </c>
      <c r="SD15" s="59" t="s">
        <v>133</v>
      </c>
      <c r="SE15" s="59" t="s">
        <v>133</v>
      </c>
      <c r="SF15" s="59" t="s">
        <v>133</v>
      </c>
      <c r="SG15" s="59" t="s">
        <v>133</v>
      </c>
      <c r="SH15" s="59" t="s">
        <v>133</v>
      </c>
      <c r="SI15" s="59" t="s">
        <v>133</v>
      </c>
      <c r="SJ15" s="59" t="s">
        <v>133</v>
      </c>
      <c r="SK15" s="59" t="s">
        <v>133</v>
      </c>
      <c r="SL15" s="59" t="s">
        <v>133</v>
      </c>
      <c r="SM15" s="59" t="s">
        <v>133</v>
      </c>
      <c r="SN15" s="59" t="s">
        <v>133</v>
      </c>
      <c r="SO15" s="59" t="s">
        <v>133</v>
      </c>
      <c r="SP15" s="59" t="s">
        <v>133</v>
      </c>
      <c r="SQ15" s="59" t="s">
        <v>133</v>
      </c>
      <c r="SR15" s="59" t="s">
        <v>133</v>
      </c>
      <c r="SS15" s="59" t="s">
        <v>133</v>
      </c>
      <c r="ST15" s="59" t="s">
        <v>133</v>
      </c>
      <c r="SU15" s="59" t="s">
        <v>133</v>
      </c>
      <c r="SV15" s="59" t="s">
        <v>133</v>
      </c>
      <c r="SW15" s="59" t="s">
        <v>133</v>
      </c>
      <c r="SX15" s="59" t="s">
        <v>133</v>
      </c>
      <c r="SY15" s="59" t="s">
        <v>133</v>
      </c>
      <c r="SZ15" s="59" t="s">
        <v>133</v>
      </c>
      <c r="TA15" s="59" t="s">
        <v>133</v>
      </c>
      <c r="TB15" s="59" t="s">
        <v>133</v>
      </c>
      <c r="TC15" s="59" t="s">
        <v>133</v>
      </c>
      <c r="TD15" s="59" t="s">
        <v>133</v>
      </c>
      <c r="TE15" s="59" t="s">
        <v>133</v>
      </c>
      <c r="TF15" s="59" t="s">
        <v>133</v>
      </c>
      <c r="TG15" s="59" t="s">
        <v>133</v>
      </c>
      <c r="TH15" s="59" t="s">
        <v>133</v>
      </c>
      <c r="TI15" s="59" t="s">
        <v>133</v>
      </c>
      <c r="TJ15" s="59" t="s">
        <v>133</v>
      </c>
      <c r="TK15" s="59" t="s">
        <v>133</v>
      </c>
      <c r="TL15" s="59" t="s">
        <v>133</v>
      </c>
      <c r="TM15" s="59" t="s">
        <v>133</v>
      </c>
      <c r="TN15" s="59" t="s">
        <v>133</v>
      </c>
      <c r="TO15" s="59" t="s">
        <v>133</v>
      </c>
      <c r="TP15" s="59" t="s">
        <v>133</v>
      </c>
      <c r="TQ15" s="59" t="s">
        <v>133</v>
      </c>
      <c r="TR15" s="59" t="s">
        <v>133</v>
      </c>
      <c r="TS15" s="59" t="s">
        <v>133</v>
      </c>
      <c r="TT15" s="59" t="s">
        <v>133</v>
      </c>
      <c r="TU15" s="59" t="s">
        <v>133</v>
      </c>
      <c r="TV15" s="59" t="s">
        <v>133</v>
      </c>
      <c r="TW15" s="59" t="s">
        <v>133</v>
      </c>
      <c r="TX15" s="59" t="s">
        <v>133</v>
      </c>
      <c r="TY15" s="59" t="s">
        <v>133</v>
      </c>
      <c r="TZ15" s="59" t="s">
        <v>133</v>
      </c>
      <c r="UA15" s="59" t="s">
        <v>133</v>
      </c>
      <c r="UB15" s="59" t="s">
        <v>133</v>
      </c>
      <c r="UC15" s="59" t="s">
        <v>133</v>
      </c>
      <c r="UD15" s="59" t="s">
        <v>133</v>
      </c>
      <c r="UE15" s="59" t="s">
        <v>133</v>
      </c>
      <c r="UF15" s="59" t="s">
        <v>133</v>
      </c>
      <c r="UG15" s="59" t="s">
        <v>133</v>
      </c>
      <c r="UH15" s="59" t="s">
        <v>133</v>
      </c>
      <c r="UI15" s="59" t="s">
        <v>133</v>
      </c>
      <c r="UJ15" s="59" t="s">
        <v>133</v>
      </c>
      <c r="UK15" s="59" t="s">
        <v>133</v>
      </c>
      <c r="UL15" s="59" t="s">
        <v>133</v>
      </c>
      <c r="UM15" s="59" t="s">
        <v>133</v>
      </c>
      <c r="UN15" s="59" t="s">
        <v>133</v>
      </c>
      <c r="UO15" s="59" t="s">
        <v>133</v>
      </c>
      <c r="UP15" s="59" t="s">
        <v>133</v>
      </c>
      <c r="UQ15" s="59" t="s">
        <v>133</v>
      </c>
      <c r="UR15" s="59" t="s">
        <v>133</v>
      </c>
      <c r="US15" s="59" t="s">
        <v>133</v>
      </c>
      <c r="UT15" s="59" t="s">
        <v>133</v>
      </c>
      <c r="UU15" s="59" t="s">
        <v>133</v>
      </c>
      <c r="UV15" s="59" t="s">
        <v>133</v>
      </c>
      <c r="UW15" s="59" t="s">
        <v>133</v>
      </c>
      <c r="UX15" s="59" t="s">
        <v>133</v>
      </c>
      <c r="UY15" s="59" t="s">
        <v>133</v>
      </c>
      <c r="UZ15" s="59" t="s">
        <v>133</v>
      </c>
      <c r="VA15" s="59" t="s">
        <v>133</v>
      </c>
      <c r="VB15" s="59" t="s">
        <v>133</v>
      </c>
      <c r="VC15" s="59" t="s">
        <v>133</v>
      </c>
      <c r="VD15" s="59" t="s">
        <v>133</v>
      </c>
      <c r="VE15" s="59" t="s">
        <v>133</v>
      </c>
      <c r="VF15" s="59" t="s">
        <v>133</v>
      </c>
      <c r="VG15" s="59" t="s">
        <v>133</v>
      </c>
      <c r="VH15" s="59" t="s">
        <v>133</v>
      </c>
      <c r="VI15" s="59" t="s">
        <v>133</v>
      </c>
      <c r="VJ15" s="59" t="s">
        <v>133</v>
      </c>
      <c r="VK15" s="59" t="s">
        <v>133</v>
      </c>
      <c r="VL15" s="59" t="s">
        <v>133</v>
      </c>
      <c r="VM15" s="59" t="s">
        <v>133</v>
      </c>
      <c r="VN15" s="59" t="s">
        <v>133</v>
      </c>
      <c r="VO15" s="59" t="s">
        <v>133</v>
      </c>
      <c r="VP15" s="59" t="s">
        <v>133</v>
      </c>
      <c r="VQ15" s="59" t="s">
        <v>133</v>
      </c>
      <c r="VR15" s="59" t="s">
        <v>133</v>
      </c>
      <c r="VS15" s="59" t="s">
        <v>133</v>
      </c>
      <c r="VT15" s="59" t="s">
        <v>133</v>
      </c>
      <c r="VU15" s="59" t="s">
        <v>133</v>
      </c>
      <c r="VV15" s="59" t="s">
        <v>133</v>
      </c>
      <c r="VW15" s="59" t="s">
        <v>133</v>
      </c>
      <c r="VX15" s="59" t="s">
        <v>133</v>
      </c>
      <c r="VY15" s="59" t="s">
        <v>133</v>
      </c>
      <c r="VZ15" s="59" t="s">
        <v>133</v>
      </c>
      <c r="WA15" s="59" t="s">
        <v>133</v>
      </c>
      <c r="WB15" s="59" t="s">
        <v>133</v>
      </c>
      <c r="WC15" s="59" t="s">
        <v>133</v>
      </c>
      <c r="WD15" s="59" t="s">
        <v>133</v>
      </c>
      <c r="WE15" s="59" t="s">
        <v>133</v>
      </c>
      <c r="WF15" s="59" t="s">
        <v>133</v>
      </c>
      <c r="WG15" s="59" t="s">
        <v>133</v>
      </c>
      <c r="WH15" s="59" t="s">
        <v>133</v>
      </c>
      <c r="WI15" s="59" t="s">
        <v>133</v>
      </c>
      <c r="WJ15" s="59" t="s">
        <v>133</v>
      </c>
      <c r="WK15" s="59" t="s">
        <v>133</v>
      </c>
      <c r="WL15" s="59" t="s">
        <v>133</v>
      </c>
      <c r="WM15" s="59" t="s">
        <v>133</v>
      </c>
      <c r="WN15" s="59" t="s">
        <v>133</v>
      </c>
      <c r="WO15" s="59" t="s">
        <v>133</v>
      </c>
      <c r="WP15" s="59" t="s">
        <v>133</v>
      </c>
      <c r="WQ15" s="59" t="s">
        <v>133</v>
      </c>
      <c r="WR15" s="59" t="s">
        <v>133</v>
      </c>
      <c r="WS15" s="59" t="s">
        <v>133</v>
      </c>
      <c r="WT15" s="59" t="s">
        <v>133</v>
      </c>
      <c r="WU15" s="59" t="s">
        <v>133</v>
      </c>
      <c r="WV15" s="59" t="s">
        <v>133</v>
      </c>
      <c r="WW15" s="59" t="s">
        <v>133</v>
      </c>
      <c r="WX15" s="59" t="s">
        <v>133</v>
      </c>
      <c r="WY15" s="59" t="s">
        <v>133</v>
      </c>
      <c r="WZ15" s="59" t="s">
        <v>133</v>
      </c>
      <c r="XA15" s="59" t="s">
        <v>133</v>
      </c>
      <c r="XB15" s="59" t="s">
        <v>133</v>
      </c>
      <c r="XC15" s="59" t="s">
        <v>133</v>
      </c>
      <c r="XD15" s="59" t="s">
        <v>133</v>
      </c>
      <c r="XE15" s="59" t="s">
        <v>133</v>
      </c>
      <c r="XF15" s="59" t="s">
        <v>133</v>
      </c>
      <c r="XG15" s="59" t="s">
        <v>133</v>
      </c>
      <c r="XH15" s="59" t="s">
        <v>133</v>
      </c>
      <c r="XI15" s="59" t="s">
        <v>133</v>
      </c>
      <c r="XJ15" s="59" t="s">
        <v>133</v>
      </c>
      <c r="XK15" s="59" t="s">
        <v>133</v>
      </c>
      <c r="XL15" s="59" t="s">
        <v>133</v>
      </c>
      <c r="XM15" s="59" t="s">
        <v>133</v>
      </c>
      <c r="XN15" s="59" t="s">
        <v>133</v>
      </c>
      <c r="XO15" s="59" t="s">
        <v>133</v>
      </c>
      <c r="XP15" s="59" t="s">
        <v>133</v>
      </c>
      <c r="XQ15" s="59" t="s">
        <v>133</v>
      </c>
      <c r="XR15" s="59" t="s">
        <v>133</v>
      </c>
      <c r="XS15" s="59" t="s">
        <v>133</v>
      </c>
      <c r="XT15" s="59" t="s">
        <v>133</v>
      </c>
      <c r="XU15" s="59" t="s">
        <v>133</v>
      </c>
      <c r="XV15" s="59" t="s">
        <v>133</v>
      </c>
      <c r="XW15" s="59" t="s">
        <v>133</v>
      </c>
      <c r="XX15" s="59" t="s">
        <v>133</v>
      </c>
      <c r="XY15" s="59" t="s">
        <v>133</v>
      </c>
      <c r="XZ15" s="59" t="s">
        <v>133</v>
      </c>
      <c r="YA15" s="59" t="s">
        <v>133</v>
      </c>
      <c r="YB15" s="59" t="s">
        <v>133</v>
      </c>
      <c r="YC15" s="59" t="s">
        <v>133</v>
      </c>
      <c r="YD15" s="59" t="s">
        <v>133</v>
      </c>
      <c r="YE15" s="59" t="s">
        <v>133</v>
      </c>
      <c r="YF15" s="59" t="s">
        <v>133</v>
      </c>
      <c r="YG15" s="59" t="s">
        <v>133</v>
      </c>
      <c r="YH15" s="59" t="s">
        <v>133</v>
      </c>
      <c r="YI15" s="59" t="s">
        <v>133</v>
      </c>
      <c r="YJ15" s="59" t="s">
        <v>133</v>
      </c>
      <c r="YK15" s="59" t="s">
        <v>133</v>
      </c>
      <c r="YL15" s="59" t="s">
        <v>133</v>
      </c>
      <c r="YM15" s="59" t="s">
        <v>133</v>
      </c>
      <c r="YN15" s="59" t="s">
        <v>133</v>
      </c>
      <c r="YO15" s="59" t="s">
        <v>133</v>
      </c>
      <c r="YP15" s="59" t="s">
        <v>133</v>
      </c>
      <c r="YQ15" s="59" t="s">
        <v>133</v>
      </c>
      <c r="YR15" s="59" t="s">
        <v>133</v>
      </c>
      <c r="YS15" s="59" t="s">
        <v>133</v>
      </c>
      <c r="YT15" s="59" t="s">
        <v>133</v>
      </c>
      <c r="YU15" s="59" t="s">
        <v>133</v>
      </c>
      <c r="YV15" s="59" t="s">
        <v>133</v>
      </c>
      <c r="YW15" s="59" t="s">
        <v>133</v>
      </c>
      <c r="YX15" s="59" t="s">
        <v>133</v>
      </c>
      <c r="YY15" s="59" t="s">
        <v>133</v>
      </c>
      <c r="YZ15" s="59" t="s">
        <v>133</v>
      </c>
      <c r="ZA15" s="59" t="s">
        <v>133</v>
      </c>
      <c r="ZB15" s="59" t="s">
        <v>133</v>
      </c>
      <c r="ZC15" s="59" t="s">
        <v>133</v>
      </c>
      <c r="ZD15" s="59" t="s">
        <v>133</v>
      </c>
      <c r="ZE15" s="59" t="s">
        <v>133</v>
      </c>
      <c r="ZF15" s="59" t="s">
        <v>133</v>
      </c>
      <c r="ZG15" s="59" t="s">
        <v>133</v>
      </c>
      <c r="ZH15" s="59" t="s">
        <v>133</v>
      </c>
      <c r="ZI15" s="59" t="s">
        <v>133</v>
      </c>
      <c r="ZJ15" s="59" t="s">
        <v>133</v>
      </c>
      <c r="ZK15" s="59" t="s">
        <v>133</v>
      </c>
      <c r="ZL15" s="59" t="s">
        <v>133</v>
      </c>
      <c r="ZM15" s="59" t="s">
        <v>133</v>
      </c>
      <c r="ZN15" s="59" t="s">
        <v>133</v>
      </c>
      <c r="ZO15" s="59" t="s">
        <v>133</v>
      </c>
      <c r="ZP15" s="59" t="s">
        <v>133</v>
      </c>
      <c r="ZQ15" s="59" t="s">
        <v>133</v>
      </c>
      <c r="ZR15" s="59" t="s">
        <v>133</v>
      </c>
      <c r="ZS15" s="59" t="s">
        <v>133</v>
      </c>
      <c r="ZT15" s="59" t="s">
        <v>133</v>
      </c>
      <c r="ZU15" s="59" t="s">
        <v>133</v>
      </c>
      <c r="ZV15" s="59" t="s">
        <v>133</v>
      </c>
      <c r="ZW15" s="59" t="s">
        <v>133</v>
      </c>
      <c r="ZX15" s="59" t="s">
        <v>133</v>
      </c>
      <c r="ZY15" s="59" t="s">
        <v>133</v>
      </c>
      <c r="ZZ15" s="59" t="s">
        <v>133</v>
      </c>
      <c r="AAA15" s="59" t="s">
        <v>133</v>
      </c>
      <c r="AAB15" s="59" t="s">
        <v>133</v>
      </c>
      <c r="AAC15" s="59" t="s">
        <v>133</v>
      </c>
      <c r="AAD15" s="59" t="s">
        <v>133</v>
      </c>
      <c r="AAE15" s="59" t="s">
        <v>133</v>
      </c>
      <c r="AAF15" s="59" t="s">
        <v>133</v>
      </c>
      <c r="AAG15" s="59" t="s">
        <v>133</v>
      </c>
      <c r="AAH15" s="59" t="s">
        <v>133</v>
      </c>
      <c r="AAI15" s="59" t="s">
        <v>133</v>
      </c>
      <c r="AAJ15" s="59" t="s">
        <v>133</v>
      </c>
      <c r="AAK15" s="59" t="s">
        <v>133</v>
      </c>
      <c r="AAL15" s="59" t="s">
        <v>133</v>
      </c>
      <c r="AAM15" s="59" t="s">
        <v>133</v>
      </c>
      <c r="AAN15" s="59" t="s">
        <v>133</v>
      </c>
      <c r="AAO15" s="59" t="s">
        <v>133</v>
      </c>
      <c r="AAP15" s="59" t="s">
        <v>133</v>
      </c>
      <c r="AAQ15" s="59" t="s">
        <v>133</v>
      </c>
      <c r="AAR15" s="59" t="s">
        <v>133</v>
      </c>
      <c r="AAS15" s="59" t="s">
        <v>133</v>
      </c>
      <c r="AAT15" s="59" t="s">
        <v>133</v>
      </c>
      <c r="AAU15" s="59" t="s">
        <v>133</v>
      </c>
      <c r="AAV15" s="59" t="s">
        <v>133</v>
      </c>
      <c r="AAW15" s="59" t="s">
        <v>133</v>
      </c>
      <c r="AAX15" s="59" t="s">
        <v>133</v>
      </c>
      <c r="AAY15" s="59" t="s">
        <v>133</v>
      </c>
      <c r="AAZ15" s="59" t="s">
        <v>133</v>
      </c>
      <c r="ABA15" s="59" t="s">
        <v>133</v>
      </c>
      <c r="ABB15" s="59" t="s">
        <v>133</v>
      </c>
      <c r="ABC15" s="59" t="s">
        <v>133</v>
      </c>
      <c r="ABD15" s="59" t="s">
        <v>133</v>
      </c>
      <c r="ABE15" s="59" t="s">
        <v>133</v>
      </c>
      <c r="ABF15" s="59" t="s">
        <v>133</v>
      </c>
      <c r="ABG15" s="59" t="s">
        <v>133</v>
      </c>
      <c r="ABH15" s="59" t="s">
        <v>133</v>
      </c>
      <c r="ABI15" s="59" t="s">
        <v>133</v>
      </c>
      <c r="ABJ15" s="59" t="s">
        <v>133</v>
      </c>
      <c r="ABK15" s="59" t="s">
        <v>133</v>
      </c>
      <c r="ABL15" s="59" t="s">
        <v>133</v>
      </c>
      <c r="ABM15" s="59" t="s">
        <v>133</v>
      </c>
      <c r="ABN15" s="59" t="s">
        <v>133</v>
      </c>
      <c r="ABO15" s="59" t="s">
        <v>133</v>
      </c>
      <c r="ABP15" s="59" t="s">
        <v>133</v>
      </c>
      <c r="ABQ15" s="59" t="s">
        <v>133</v>
      </c>
      <c r="ABR15" s="59" t="s">
        <v>133</v>
      </c>
      <c r="ABS15" s="59" t="s">
        <v>133</v>
      </c>
      <c r="ABT15" s="59" t="s">
        <v>133</v>
      </c>
      <c r="ABU15" s="59" t="s">
        <v>133</v>
      </c>
      <c r="ABV15" s="59" t="s">
        <v>133</v>
      </c>
      <c r="ABW15" s="59" t="s">
        <v>133</v>
      </c>
      <c r="ABX15" s="59" t="s">
        <v>133</v>
      </c>
      <c r="ABY15" s="59" t="s">
        <v>133</v>
      </c>
      <c r="ABZ15" s="59" t="s">
        <v>133</v>
      </c>
      <c r="ACA15" s="59" t="s">
        <v>133</v>
      </c>
      <c r="ACB15" s="59" t="s">
        <v>133</v>
      </c>
      <c r="ACC15" s="59" t="s">
        <v>133</v>
      </c>
      <c r="ACD15" s="59" t="s">
        <v>133</v>
      </c>
      <c r="ACE15" s="59" t="s">
        <v>133</v>
      </c>
      <c r="ACF15" s="59" t="s">
        <v>133</v>
      </c>
      <c r="ACG15" s="59" t="s">
        <v>133</v>
      </c>
      <c r="ACH15" s="59" t="s">
        <v>133</v>
      </c>
      <c r="ACI15" s="59" t="s">
        <v>133</v>
      </c>
      <c r="ACJ15" s="59" t="s">
        <v>133</v>
      </c>
      <c r="ACK15" s="59" t="s">
        <v>133</v>
      </c>
      <c r="ACL15" s="59" t="s">
        <v>133</v>
      </c>
      <c r="ACM15" s="59" t="s">
        <v>133</v>
      </c>
      <c r="ACN15" s="59" t="s">
        <v>133</v>
      </c>
      <c r="ACO15" s="59" t="s">
        <v>133</v>
      </c>
      <c r="ACP15" s="59" t="s">
        <v>133</v>
      </c>
      <c r="ACQ15" s="59" t="s">
        <v>133</v>
      </c>
      <c r="ACR15" s="59" t="s">
        <v>133</v>
      </c>
      <c r="ACS15" s="59" t="s">
        <v>133</v>
      </c>
      <c r="ACT15" s="59" t="s">
        <v>133</v>
      </c>
      <c r="ACU15" s="59" t="s">
        <v>133</v>
      </c>
      <c r="ACV15" s="59" t="s">
        <v>133</v>
      </c>
      <c r="ACW15" s="59" t="s">
        <v>133</v>
      </c>
      <c r="ACX15" s="59" t="s">
        <v>133</v>
      </c>
      <c r="ACY15" s="59" t="s">
        <v>133</v>
      </c>
      <c r="ACZ15" s="59" t="s">
        <v>133</v>
      </c>
      <c r="ADA15" s="59" t="s">
        <v>133</v>
      </c>
      <c r="ADB15" s="59" t="s">
        <v>133</v>
      </c>
      <c r="ADC15" s="59" t="s">
        <v>133</v>
      </c>
      <c r="ADD15" s="59" t="s">
        <v>133</v>
      </c>
      <c r="ADE15" s="59" t="s">
        <v>133</v>
      </c>
      <c r="ADF15" s="59" t="s">
        <v>133</v>
      </c>
      <c r="ADG15" s="59" t="s">
        <v>133</v>
      </c>
      <c r="ADH15" s="59" t="s">
        <v>133</v>
      </c>
      <c r="ADI15" s="59" t="s">
        <v>133</v>
      </c>
      <c r="ADJ15" s="59" t="s">
        <v>133</v>
      </c>
      <c r="ADK15" s="59" t="s">
        <v>133</v>
      </c>
      <c r="ADL15" s="59" t="s">
        <v>133</v>
      </c>
      <c r="ADM15" s="59" t="s">
        <v>133</v>
      </c>
      <c r="ADN15" s="59" t="s">
        <v>133</v>
      </c>
      <c r="ADO15" s="59" t="s">
        <v>133</v>
      </c>
      <c r="ADP15" s="59" t="s">
        <v>133</v>
      </c>
      <c r="ADQ15" s="59" t="s">
        <v>133</v>
      </c>
      <c r="ADR15" s="59" t="s">
        <v>133</v>
      </c>
      <c r="ADS15" s="59" t="s">
        <v>133</v>
      </c>
      <c r="ADT15" s="59" t="s">
        <v>133</v>
      </c>
      <c r="ADU15" s="59" t="s">
        <v>133</v>
      </c>
      <c r="ADV15" s="59" t="s">
        <v>133</v>
      </c>
      <c r="ADW15" s="59" t="s">
        <v>133</v>
      </c>
      <c r="ADX15" s="59" t="s">
        <v>133</v>
      </c>
      <c r="ADY15" s="59" t="s">
        <v>133</v>
      </c>
      <c r="ADZ15" s="59" t="s">
        <v>133</v>
      </c>
      <c r="AEA15" s="59" t="s">
        <v>133</v>
      </c>
      <c r="AEB15" s="59" t="s">
        <v>133</v>
      </c>
      <c r="AEC15" s="59" t="s">
        <v>133</v>
      </c>
      <c r="AED15" s="59" t="s">
        <v>133</v>
      </c>
      <c r="AEE15" s="59" t="s">
        <v>133</v>
      </c>
      <c r="AEF15" s="59" t="s">
        <v>133</v>
      </c>
      <c r="AEG15" s="59" t="s">
        <v>133</v>
      </c>
      <c r="AEH15" s="59" t="s">
        <v>133</v>
      </c>
      <c r="AEI15" s="59" t="s">
        <v>133</v>
      </c>
      <c r="AEJ15" s="59" t="s">
        <v>133</v>
      </c>
      <c r="AEK15" s="59" t="s">
        <v>133</v>
      </c>
      <c r="AEL15" s="59" t="s">
        <v>133</v>
      </c>
      <c r="AEM15" s="59" t="s">
        <v>133</v>
      </c>
      <c r="AEN15" s="59" t="s">
        <v>133</v>
      </c>
      <c r="AEO15" s="59" t="s">
        <v>133</v>
      </c>
      <c r="AEP15" s="59" t="s">
        <v>133</v>
      </c>
      <c r="AEQ15" s="59" t="s">
        <v>133</v>
      </c>
      <c r="AER15" s="59" t="s">
        <v>133</v>
      </c>
      <c r="AES15" s="59" t="s">
        <v>133</v>
      </c>
      <c r="AET15" s="59" t="s">
        <v>133</v>
      </c>
      <c r="AEU15" s="59" t="s">
        <v>133</v>
      </c>
      <c r="AEV15" s="59" t="s">
        <v>133</v>
      </c>
      <c r="AEW15" s="59" t="s">
        <v>133</v>
      </c>
      <c r="AEX15" s="59" t="s">
        <v>133</v>
      </c>
      <c r="AEY15" s="59" t="s">
        <v>133</v>
      </c>
      <c r="AEZ15" s="59" t="s">
        <v>133</v>
      </c>
      <c r="AFA15" s="59" t="s">
        <v>133</v>
      </c>
      <c r="AFB15" s="59" t="s">
        <v>133</v>
      </c>
      <c r="AFC15" s="59" t="s">
        <v>133</v>
      </c>
      <c r="AFD15" s="59" t="s">
        <v>133</v>
      </c>
      <c r="AFE15" s="59" t="s">
        <v>133</v>
      </c>
      <c r="AFF15" s="59" t="s">
        <v>133</v>
      </c>
      <c r="AFG15" s="59" t="s">
        <v>133</v>
      </c>
      <c r="AFH15" s="59" t="s">
        <v>133</v>
      </c>
      <c r="AFI15" s="59" t="s">
        <v>133</v>
      </c>
      <c r="AFJ15" s="59" t="s">
        <v>133</v>
      </c>
      <c r="AFK15" s="59" t="s">
        <v>133</v>
      </c>
      <c r="AFL15" s="59" t="s">
        <v>133</v>
      </c>
      <c r="AFM15" s="59" t="s">
        <v>133</v>
      </c>
      <c r="AFN15" s="59" t="s">
        <v>133</v>
      </c>
      <c r="AFO15" s="59" t="s">
        <v>133</v>
      </c>
      <c r="AFP15" s="59" t="s">
        <v>133</v>
      </c>
      <c r="AFQ15" s="59" t="s">
        <v>133</v>
      </c>
      <c r="AFR15" s="59" t="s">
        <v>133</v>
      </c>
      <c r="AFS15" s="59" t="s">
        <v>133</v>
      </c>
      <c r="AFT15" s="59" t="s">
        <v>133</v>
      </c>
      <c r="AFU15" s="59" t="s">
        <v>133</v>
      </c>
      <c r="AFV15" s="59" t="s">
        <v>133</v>
      </c>
      <c r="AFW15" s="59" t="s">
        <v>133</v>
      </c>
      <c r="AFX15" s="59" t="s">
        <v>133</v>
      </c>
      <c r="AFY15" s="59" t="s">
        <v>133</v>
      </c>
      <c r="AFZ15" s="59" t="s">
        <v>133</v>
      </c>
      <c r="AGA15" s="59" t="s">
        <v>133</v>
      </c>
      <c r="AGB15" s="59" t="s">
        <v>133</v>
      </c>
      <c r="AGC15" s="59" t="s">
        <v>133</v>
      </c>
      <c r="AGD15" s="59" t="s">
        <v>133</v>
      </c>
      <c r="AGE15" s="59" t="s">
        <v>133</v>
      </c>
      <c r="AGF15" s="59" t="s">
        <v>133</v>
      </c>
      <c r="AGG15" s="59" t="s">
        <v>133</v>
      </c>
      <c r="AGH15" s="59" t="s">
        <v>133</v>
      </c>
      <c r="AGI15" s="59" t="s">
        <v>133</v>
      </c>
      <c r="AGJ15" s="59" t="s">
        <v>133</v>
      </c>
      <c r="AGK15" s="59" t="s">
        <v>133</v>
      </c>
      <c r="AGL15" s="59" t="s">
        <v>133</v>
      </c>
      <c r="AGM15" s="59" t="s">
        <v>133</v>
      </c>
      <c r="AGN15" s="59" t="s">
        <v>133</v>
      </c>
      <c r="AGO15" s="59" t="s">
        <v>133</v>
      </c>
      <c r="AGP15" s="59" t="s">
        <v>133</v>
      </c>
      <c r="AGQ15" s="59" t="s">
        <v>133</v>
      </c>
      <c r="AGR15" s="59" t="s">
        <v>133</v>
      </c>
      <c r="AGS15" s="59" t="s">
        <v>133</v>
      </c>
      <c r="AGT15" s="59" t="s">
        <v>133</v>
      </c>
      <c r="AGU15" s="59" t="s">
        <v>133</v>
      </c>
      <c r="AGV15" s="59" t="s">
        <v>133</v>
      </c>
      <c r="AGW15" s="59" t="s">
        <v>133</v>
      </c>
      <c r="AGX15" s="59" t="s">
        <v>133</v>
      </c>
      <c r="AGY15" s="59" t="s">
        <v>133</v>
      </c>
      <c r="AGZ15" s="59" t="s">
        <v>133</v>
      </c>
      <c r="AHA15" s="59" t="s">
        <v>133</v>
      </c>
      <c r="AHB15" s="59" t="s">
        <v>133</v>
      </c>
      <c r="AHC15" s="59" t="s">
        <v>133</v>
      </c>
      <c r="AHD15" s="59" t="s">
        <v>133</v>
      </c>
      <c r="AHE15" s="59" t="s">
        <v>133</v>
      </c>
      <c r="AHF15" s="59" t="s">
        <v>133</v>
      </c>
      <c r="AHG15" s="59" t="s">
        <v>133</v>
      </c>
      <c r="AHH15" s="59" t="s">
        <v>133</v>
      </c>
      <c r="AHI15" s="59" t="s">
        <v>133</v>
      </c>
      <c r="AHJ15" s="59" t="s">
        <v>133</v>
      </c>
      <c r="AHK15" s="59" t="s">
        <v>133</v>
      </c>
      <c r="AHL15" s="59" t="s">
        <v>133</v>
      </c>
      <c r="AHM15" s="59" t="s">
        <v>133</v>
      </c>
      <c r="AHN15" s="59" t="s">
        <v>133</v>
      </c>
      <c r="AHO15" s="59" t="s">
        <v>133</v>
      </c>
      <c r="AHP15" s="59" t="s">
        <v>133</v>
      </c>
      <c r="AHQ15" s="59" t="s">
        <v>133</v>
      </c>
      <c r="AHR15" s="59" t="s">
        <v>133</v>
      </c>
      <c r="AHS15" s="59" t="s">
        <v>133</v>
      </c>
      <c r="AHT15" s="59" t="s">
        <v>133</v>
      </c>
      <c r="AHU15" s="59" t="s">
        <v>133</v>
      </c>
      <c r="AHV15" s="59" t="s">
        <v>133</v>
      </c>
      <c r="AHW15" s="59" t="s">
        <v>133</v>
      </c>
      <c r="AHX15" s="59" t="s">
        <v>133</v>
      </c>
      <c r="AHY15" s="59" t="s">
        <v>133</v>
      </c>
      <c r="AHZ15" s="59" t="s">
        <v>133</v>
      </c>
      <c r="AIA15" s="59" t="s">
        <v>133</v>
      </c>
      <c r="AIB15" s="59" t="s">
        <v>133</v>
      </c>
      <c r="AIC15" s="59" t="s">
        <v>133</v>
      </c>
      <c r="AID15" s="59" t="s">
        <v>133</v>
      </c>
      <c r="AIE15" s="59" t="s">
        <v>133</v>
      </c>
      <c r="AIF15" s="59" t="s">
        <v>133</v>
      </c>
      <c r="AIG15" s="59" t="s">
        <v>133</v>
      </c>
      <c r="AIH15" s="59" t="s">
        <v>133</v>
      </c>
      <c r="AII15" s="59" t="s">
        <v>133</v>
      </c>
      <c r="AIJ15" s="59" t="s">
        <v>133</v>
      </c>
      <c r="AIK15" s="59" t="s">
        <v>133</v>
      </c>
      <c r="AIL15" s="59" t="s">
        <v>133</v>
      </c>
      <c r="AIM15" s="59" t="s">
        <v>133</v>
      </c>
      <c r="AIN15" s="59" t="s">
        <v>133</v>
      </c>
      <c r="AIO15" s="59" t="s">
        <v>133</v>
      </c>
      <c r="AIP15" s="59" t="s">
        <v>133</v>
      </c>
      <c r="AIQ15" s="59" t="s">
        <v>133</v>
      </c>
      <c r="AIR15" s="59" t="s">
        <v>133</v>
      </c>
      <c r="AIS15" s="59" t="s">
        <v>133</v>
      </c>
      <c r="AIT15" s="59" t="s">
        <v>133</v>
      </c>
      <c r="AIU15" s="59" t="s">
        <v>133</v>
      </c>
      <c r="AIV15" s="59" t="s">
        <v>133</v>
      </c>
      <c r="AIW15" s="59" t="s">
        <v>133</v>
      </c>
      <c r="AIX15" s="59" t="s">
        <v>133</v>
      </c>
      <c r="AIY15" s="59" t="s">
        <v>133</v>
      </c>
      <c r="AIZ15" s="59" t="s">
        <v>133</v>
      </c>
      <c r="AJA15" s="59" t="s">
        <v>133</v>
      </c>
      <c r="AJB15" s="59" t="s">
        <v>133</v>
      </c>
      <c r="AJC15" s="59" t="s">
        <v>133</v>
      </c>
      <c r="AJD15" s="59" t="s">
        <v>133</v>
      </c>
      <c r="AJE15" s="59" t="s">
        <v>133</v>
      </c>
      <c r="AJF15" s="59" t="s">
        <v>133</v>
      </c>
      <c r="AJG15" s="59" t="s">
        <v>133</v>
      </c>
      <c r="AJH15" s="59" t="s">
        <v>133</v>
      </c>
      <c r="AJI15" s="59" t="s">
        <v>133</v>
      </c>
      <c r="AJJ15" s="59" t="s">
        <v>133</v>
      </c>
      <c r="AJK15" s="59" t="s">
        <v>133</v>
      </c>
      <c r="AJL15" s="59" t="s">
        <v>133</v>
      </c>
      <c r="AJM15" s="59" t="s">
        <v>133</v>
      </c>
      <c r="AJN15" s="59" t="s">
        <v>133</v>
      </c>
      <c r="AJO15" s="59" t="s">
        <v>133</v>
      </c>
      <c r="AJP15" s="59" t="s">
        <v>133</v>
      </c>
      <c r="AJQ15" s="59" t="s">
        <v>133</v>
      </c>
      <c r="AJR15" s="59" t="s">
        <v>133</v>
      </c>
      <c r="AJS15" s="59" t="s">
        <v>133</v>
      </c>
      <c r="AJT15" s="59" t="s">
        <v>133</v>
      </c>
      <c r="AJU15" s="59" t="s">
        <v>133</v>
      </c>
      <c r="AJV15" s="59" t="s">
        <v>133</v>
      </c>
      <c r="AJW15" s="59" t="s">
        <v>133</v>
      </c>
      <c r="AJX15" s="59" t="s">
        <v>133</v>
      </c>
      <c r="AJY15" s="59" t="s">
        <v>133</v>
      </c>
      <c r="AJZ15" s="59" t="s">
        <v>133</v>
      </c>
      <c r="AKA15" s="59" t="s">
        <v>133</v>
      </c>
      <c r="AKB15" s="59" t="s">
        <v>133</v>
      </c>
      <c r="AKC15" s="59" t="s">
        <v>133</v>
      </c>
      <c r="AKD15" s="59" t="s">
        <v>133</v>
      </c>
      <c r="AKE15" s="59" t="s">
        <v>133</v>
      </c>
      <c r="AKF15" s="59" t="s">
        <v>133</v>
      </c>
      <c r="AKG15" s="59" t="s">
        <v>133</v>
      </c>
      <c r="AKH15" s="59" t="s">
        <v>133</v>
      </c>
      <c r="AKI15" s="59" t="s">
        <v>133</v>
      </c>
      <c r="AKJ15" s="59" t="s">
        <v>133</v>
      </c>
      <c r="AKK15" s="59" t="s">
        <v>133</v>
      </c>
      <c r="AKL15" s="59" t="s">
        <v>133</v>
      </c>
      <c r="AKM15" s="59" t="s">
        <v>133</v>
      </c>
      <c r="AKN15" s="59" t="s">
        <v>133</v>
      </c>
      <c r="AKO15" s="59" t="s">
        <v>133</v>
      </c>
      <c r="AKP15" s="59" t="s">
        <v>133</v>
      </c>
      <c r="AKQ15" s="59" t="s">
        <v>133</v>
      </c>
      <c r="AKR15" s="59" t="s">
        <v>133</v>
      </c>
      <c r="AKS15" s="59" t="s">
        <v>133</v>
      </c>
      <c r="AKT15" s="59" t="s">
        <v>133</v>
      </c>
      <c r="AKU15" s="59" t="s">
        <v>133</v>
      </c>
      <c r="AKV15" s="59" t="s">
        <v>133</v>
      </c>
      <c r="AKW15" s="59" t="s">
        <v>133</v>
      </c>
      <c r="AKX15" s="59" t="s">
        <v>133</v>
      </c>
      <c r="AKY15" s="59" t="s">
        <v>133</v>
      </c>
      <c r="AKZ15" s="59" t="s">
        <v>133</v>
      </c>
      <c r="ALA15" s="59" t="s">
        <v>133</v>
      </c>
      <c r="ALB15" s="59" t="s">
        <v>133</v>
      </c>
      <c r="ALC15" s="59" t="s">
        <v>133</v>
      </c>
      <c r="ALD15" s="59" t="s">
        <v>133</v>
      </c>
      <c r="ALE15" s="59" t="s">
        <v>133</v>
      </c>
      <c r="ALF15" s="59" t="s">
        <v>133</v>
      </c>
      <c r="ALG15" s="59" t="s">
        <v>133</v>
      </c>
      <c r="ALH15" s="59" t="s">
        <v>133</v>
      </c>
      <c r="ALI15" s="59" t="s">
        <v>133</v>
      </c>
      <c r="ALJ15" s="59" t="s">
        <v>133</v>
      </c>
      <c r="ALK15" s="59" t="s">
        <v>133</v>
      </c>
      <c r="ALL15" s="59" t="s">
        <v>133</v>
      </c>
      <c r="ALM15" s="59" t="s">
        <v>133</v>
      </c>
      <c r="ALN15" s="59" t="s">
        <v>133</v>
      </c>
      <c r="ALO15" s="59" t="s">
        <v>133</v>
      </c>
      <c r="ALP15" s="59" t="s">
        <v>133</v>
      </c>
      <c r="ALQ15" s="59" t="s">
        <v>133</v>
      </c>
    </row>
    <row r="16" spans="1:1005" ht="15.75" x14ac:dyDescent="0.25">
      <c r="C16" s="60" t="s">
        <v>45</v>
      </c>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c r="IY16" s="61"/>
      <c r="IZ16" s="61"/>
      <c r="JA16" s="61"/>
      <c r="JB16" s="61"/>
      <c r="JC16" s="61"/>
      <c r="JD16" s="61"/>
      <c r="JE16" s="61"/>
      <c r="JF16" s="61"/>
      <c r="JG16" s="61"/>
      <c r="JH16" s="61"/>
      <c r="JI16" s="61"/>
      <c r="JJ16" s="61"/>
      <c r="JK16" s="61"/>
      <c r="JL16" s="61"/>
      <c r="JM16" s="61"/>
      <c r="JN16" s="61"/>
      <c r="JO16" s="61"/>
      <c r="JP16" s="61"/>
      <c r="JQ16" s="61"/>
      <c r="JR16" s="61"/>
      <c r="JS16" s="61"/>
      <c r="JT16" s="61"/>
      <c r="JU16" s="61"/>
      <c r="JV16" s="61"/>
      <c r="JW16" s="61"/>
      <c r="JX16" s="61"/>
      <c r="JY16" s="61"/>
      <c r="JZ16" s="61"/>
      <c r="KA16" s="61"/>
      <c r="KB16" s="61"/>
      <c r="KC16" s="61"/>
      <c r="KD16" s="61"/>
      <c r="KE16" s="61"/>
      <c r="KF16" s="61"/>
      <c r="KG16" s="61"/>
      <c r="KH16" s="61"/>
      <c r="KI16" s="61"/>
      <c r="KJ16" s="61"/>
      <c r="KK16" s="61"/>
      <c r="KL16" s="61"/>
      <c r="KM16" s="61"/>
      <c r="KN16" s="61"/>
      <c r="KO16" s="61"/>
      <c r="KP16" s="61"/>
      <c r="KQ16" s="61"/>
      <c r="KR16" s="61"/>
      <c r="KS16" s="61"/>
      <c r="KT16" s="61"/>
      <c r="KU16" s="61"/>
      <c r="KV16" s="61"/>
      <c r="KW16" s="61"/>
      <c r="KX16" s="61"/>
      <c r="KY16" s="61"/>
      <c r="KZ16" s="61"/>
      <c r="LA16" s="61"/>
      <c r="LB16" s="61"/>
      <c r="LC16" s="61"/>
      <c r="LD16" s="61"/>
      <c r="LE16" s="61"/>
      <c r="LF16" s="61"/>
      <c r="LG16" s="61"/>
      <c r="LH16" s="61"/>
      <c r="LI16" s="61"/>
      <c r="LJ16" s="61"/>
      <c r="LK16" s="61"/>
      <c r="LL16" s="61"/>
      <c r="LM16" s="61"/>
      <c r="LN16" s="61"/>
      <c r="LO16" s="61"/>
      <c r="LP16" s="61"/>
      <c r="LQ16" s="61"/>
      <c r="LR16" s="61"/>
      <c r="LS16" s="61"/>
      <c r="LT16" s="61"/>
      <c r="LU16" s="61"/>
      <c r="LV16" s="61"/>
      <c r="LW16" s="61"/>
      <c r="LX16" s="61"/>
      <c r="LY16" s="61"/>
      <c r="LZ16" s="61"/>
      <c r="MA16" s="61"/>
      <c r="MB16" s="61"/>
      <c r="MC16" s="61"/>
      <c r="MD16" s="61"/>
      <c r="ME16" s="61"/>
      <c r="MF16" s="61"/>
      <c r="MG16" s="61"/>
      <c r="MH16" s="61"/>
      <c r="MI16" s="61"/>
      <c r="MJ16" s="61"/>
      <c r="MK16" s="61"/>
      <c r="ML16" s="61"/>
      <c r="MM16" s="61"/>
      <c r="MN16" s="61"/>
      <c r="MO16" s="61"/>
      <c r="MP16" s="61"/>
      <c r="MQ16" s="61"/>
      <c r="MR16" s="61"/>
      <c r="MS16" s="61"/>
      <c r="MT16" s="61"/>
      <c r="MU16" s="61"/>
      <c r="MV16" s="61"/>
      <c r="MW16" s="61"/>
      <c r="MX16" s="61"/>
      <c r="MY16" s="61"/>
      <c r="MZ16" s="61"/>
      <c r="NA16" s="61"/>
      <c r="NB16" s="61"/>
      <c r="NC16" s="61"/>
      <c r="ND16" s="61"/>
      <c r="NE16" s="61"/>
      <c r="NF16" s="61"/>
      <c r="NG16" s="61"/>
      <c r="NH16" s="61"/>
      <c r="NI16" s="61"/>
      <c r="NJ16" s="61"/>
      <c r="NK16" s="61"/>
      <c r="NL16" s="61"/>
      <c r="NM16" s="61"/>
      <c r="NN16" s="61"/>
      <c r="NO16" s="61"/>
      <c r="NP16" s="61"/>
      <c r="NQ16" s="61"/>
      <c r="NR16" s="61"/>
      <c r="NS16" s="61"/>
      <c r="NT16" s="61"/>
      <c r="NU16" s="61"/>
      <c r="NV16" s="61"/>
      <c r="NW16" s="61"/>
      <c r="NX16" s="61"/>
      <c r="NY16" s="61"/>
      <c r="NZ16" s="61"/>
      <c r="OA16" s="61"/>
      <c r="OB16" s="61"/>
      <c r="OC16" s="61"/>
      <c r="OD16" s="61"/>
      <c r="OE16" s="61"/>
      <c r="OF16" s="61"/>
      <c r="OG16" s="61"/>
      <c r="OH16" s="61"/>
      <c r="OI16" s="61"/>
      <c r="OJ16" s="61"/>
      <c r="OK16" s="61"/>
      <c r="OL16" s="61"/>
      <c r="OM16" s="61"/>
      <c r="ON16" s="61"/>
      <c r="OO16" s="61"/>
      <c r="OP16" s="61"/>
      <c r="OQ16" s="61"/>
      <c r="OR16" s="61"/>
      <c r="OS16" s="61"/>
      <c r="OT16" s="61"/>
      <c r="OU16" s="61"/>
      <c r="OV16" s="61"/>
      <c r="OW16" s="61"/>
      <c r="OX16" s="61"/>
      <c r="OY16" s="61"/>
      <c r="OZ16" s="61"/>
      <c r="PA16" s="61"/>
      <c r="PB16" s="61"/>
      <c r="PC16" s="61"/>
      <c r="PD16" s="61"/>
      <c r="PE16" s="61"/>
      <c r="PF16" s="61"/>
      <c r="PG16" s="61"/>
      <c r="PH16" s="61"/>
      <c r="PI16" s="61"/>
      <c r="PJ16" s="61"/>
      <c r="PK16" s="61"/>
      <c r="PL16" s="61"/>
      <c r="PM16" s="61"/>
      <c r="PN16" s="61"/>
      <c r="PO16" s="61"/>
      <c r="PP16" s="61"/>
      <c r="PQ16" s="61"/>
      <c r="PR16" s="61"/>
      <c r="PS16" s="61"/>
      <c r="PT16" s="61"/>
      <c r="PU16" s="61"/>
      <c r="PV16" s="61"/>
      <c r="PW16" s="61"/>
      <c r="PX16" s="61"/>
      <c r="PY16" s="61"/>
      <c r="PZ16" s="61"/>
      <c r="QA16" s="61"/>
      <c r="QB16" s="61"/>
      <c r="QC16" s="61"/>
      <c r="QD16" s="61"/>
      <c r="QE16" s="61"/>
      <c r="QF16" s="61"/>
      <c r="QG16" s="61"/>
      <c r="QH16" s="61"/>
      <c r="QI16" s="61"/>
      <c r="QJ16" s="61"/>
      <c r="QK16" s="61"/>
      <c r="QL16" s="61"/>
      <c r="QM16" s="61"/>
      <c r="QN16" s="61"/>
      <c r="QO16" s="61"/>
      <c r="QP16" s="61"/>
      <c r="QQ16" s="61"/>
      <c r="QR16" s="61"/>
      <c r="QS16" s="61"/>
      <c r="QT16" s="61"/>
      <c r="QU16" s="61"/>
      <c r="QV16" s="61"/>
      <c r="QW16" s="61"/>
      <c r="QX16" s="61"/>
      <c r="QY16" s="61"/>
      <c r="QZ16" s="61"/>
      <c r="RA16" s="61"/>
      <c r="RB16" s="61"/>
      <c r="RC16" s="61"/>
      <c r="RD16" s="61"/>
      <c r="RE16" s="61"/>
      <c r="RF16" s="61"/>
      <c r="RG16" s="61"/>
      <c r="RH16" s="61"/>
      <c r="RI16" s="61"/>
      <c r="RJ16" s="61"/>
      <c r="RK16" s="61"/>
      <c r="RL16" s="61"/>
      <c r="RM16" s="61"/>
      <c r="RN16" s="61"/>
      <c r="RO16" s="61"/>
      <c r="RP16" s="61"/>
      <c r="RQ16" s="61"/>
      <c r="RR16" s="61"/>
      <c r="RS16" s="61"/>
      <c r="RT16" s="61"/>
      <c r="RU16" s="61"/>
      <c r="RV16" s="61"/>
      <c r="RW16" s="61"/>
      <c r="RX16" s="61"/>
      <c r="RY16" s="61"/>
      <c r="RZ16" s="61"/>
      <c r="SA16" s="61"/>
      <c r="SB16" s="61"/>
      <c r="SC16" s="61"/>
      <c r="SD16" s="61"/>
      <c r="SE16" s="61"/>
      <c r="SF16" s="61"/>
      <c r="SG16" s="61"/>
      <c r="SH16" s="61"/>
      <c r="SI16" s="61"/>
      <c r="SJ16" s="61"/>
      <c r="SK16" s="61"/>
      <c r="SL16" s="61"/>
      <c r="SM16" s="61"/>
      <c r="SN16" s="61"/>
      <c r="SO16" s="61"/>
      <c r="SP16" s="61"/>
      <c r="SQ16" s="61"/>
      <c r="SR16" s="61"/>
      <c r="SS16" s="61"/>
      <c r="ST16" s="61"/>
      <c r="SU16" s="61"/>
      <c r="SV16" s="61"/>
      <c r="SW16" s="61"/>
      <c r="SX16" s="61"/>
      <c r="SY16" s="61"/>
      <c r="SZ16" s="61"/>
      <c r="TA16" s="61"/>
      <c r="TB16" s="61"/>
      <c r="TC16" s="61"/>
      <c r="TD16" s="61"/>
      <c r="TE16" s="61"/>
      <c r="TF16" s="61"/>
      <c r="TG16" s="61"/>
      <c r="TH16" s="61"/>
      <c r="TI16" s="61"/>
      <c r="TJ16" s="61"/>
      <c r="TK16" s="61"/>
      <c r="TL16" s="61"/>
      <c r="TM16" s="61"/>
      <c r="TN16" s="61"/>
      <c r="TO16" s="61"/>
      <c r="TP16" s="61"/>
      <c r="TQ16" s="61"/>
      <c r="TR16" s="61"/>
      <c r="TS16" s="61"/>
      <c r="TT16" s="61"/>
      <c r="TU16" s="61"/>
      <c r="TV16" s="61"/>
      <c r="TW16" s="61"/>
      <c r="TX16" s="61"/>
      <c r="TY16" s="61"/>
      <c r="TZ16" s="61"/>
      <c r="UA16" s="61"/>
      <c r="UB16" s="61"/>
      <c r="UC16" s="61"/>
      <c r="UD16" s="61"/>
      <c r="UE16" s="61"/>
      <c r="UF16" s="61"/>
      <c r="UG16" s="61"/>
      <c r="UH16" s="61"/>
      <c r="UI16" s="61"/>
      <c r="UJ16" s="61"/>
      <c r="UK16" s="61"/>
      <c r="UL16" s="61"/>
      <c r="UM16" s="61"/>
      <c r="UN16" s="61"/>
      <c r="UO16" s="61"/>
      <c r="UP16" s="61"/>
      <c r="UQ16" s="61"/>
      <c r="UR16" s="61"/>
      <c r="US16" s="61"/>
      <c r="UT16" s="61"/>
      <c r="UU16" s="61"/>
      <c r="UV16" s="61"/>
      <c r="UW16" s="61"/>
      <c r="UX16" s="61"/>
      <c r="UY16" s="61"/>
      <c r="UZ16" s="61"/>
      <c r="VA16" s="61"/>
      <c r="VB16" s="61"/>
      <c r="VC16" s="61"/>
      <c r="VD16" s="61"/>
      <c r="VE16" s="61"/>
      <c r="VF16" s="61"/>
      <c r="VG16" s="61"/>
      <c r="VH16" s="61"/>
      <c r="VI16" s="61"/>
      <c r="VJ16" s="61"/>
      <c r="VK16" s="61"/>
      <c r="VL16" s="61"/>
      <c r="VM16" s="61"/>
      <c r="VN16" s="61"/>
      <c r="VO16" s="61"/>
      <c r="VP16" s="61"/>
      <c r="VQ16" s="61"/>
      <c r="VR16" s="61"/>
      <c r="VS16" s="61"/>
      <c r="VT16" s="61"/>
      <c r="VU16" s="61"/>
      <c r="VV16" s="61"/>
      <c r="VW16" s="61"/>
      <c r="VX16" s="61"/>
      <c r="VY16" s="61"/>
      <c r="VZ16" s="61"/>
      <c r="WA16" s="61"/>
      <c r="WB16" s="61"/>
      <c r="WC16" s="61"/>
      <c r="WD16" s="61"/>
      <c r="WE16" s="61"/>
      <c r="WF16" s="61"/>
      <c r="WG16" s="61"/>
      <c r="WH16" s="61"/>
      <c r="WI16" s="61"/>
      <c r="WJ16" s="61"/>
      <c r="WK16" s="61"/>
      <c r="WL16" s="61"/>
      <c r="WM16" s="61"/>
      <c r="WN16" s="61"/>
      <c r="WO16" s="61"/>
      <c r="WP16" s="61"/>
      <c r="WQ16" s="61"/>
      <c r="WR16" s="61"/>
      <c r="WS16" s="61"/>
      <c r="WT16" s="61"/>
      <c r="WU16" s="61"/>
      <c r="WV16" s="61"/>
      <c r="WW16" s="61"/>
      <c r="WX16" s="61"/>
      <c r="WY16" s="61"/>
      <c r="WZ16" s="61"/>
      <c r="XA16" s="61"/>
      <c r="XB16" s="61"/>
      <c r="XC16" s="61"/>
      <c r="XD16" s="61"/>
      <c r="XE16" s="61"/>
      <c r="XF16" s="61"/>
      <c r="XG16" s="61"/>
      <c r="XH16" s="61"/>
      <c r="XI16" s="61"/>
      <c r="XJ16" s="61"/>
      <c r="XK16" s="61"/>
      <c r="XL16" s="61"/>
      <c r="XM16" s="61"/>
      <c r="XN16" s="61"/>
      <c r="XO16" s="61"/>
      <c r="XP16" s="61"/>
      <c r="XQ16" s="61"/>
      <c r="XR16" s="61"/>
      <c r="XS16" s="61"/>
      <c r="XT16" s="61"/>
      <c r="XU16" s="61"/>
      <c r="XV16" s="61"/>
      <c r="XW16" s="61"/>
      <c r="XX16" s="61"/>
      <c r="XY16" s="61"/>
      <c r="XZ16" s="61"/>
      <c r="YA16" s="61"/>
      <c r="YB16" s="61"/>
      <c r="YC16" s="61"/>
      <c r="YD16" s="61"/>
      <c r="YE16" s="61"/>
      <c r="YF16" s="61"/>
      <c r="YG16" s="61"/>
      <c r="YH16" s="61"/>
      <c r="YI16" s="61"/>
      <c r="YJ16" s="61"/>
      <c r="YK16" s="61"/>
      <c r="YL16" s="61"/>
      <c r="YM16" s="61"/>
      <c r="YN16" s="61"/>
      <c r="YO16" s="61"/>
      <c r="YP16" s="61"/>
      <c r="YQ16" s="61"/>
      <c r="YR16" s="61"/>
      <c r="YS16" s="61"/>
      <c r="YT16" s="61"/>
      <c r="YU16" s="61"/>
      <c r="YV16" s="61"/>
      <c r="YW16" s="61"/>
      <c r="YX16" s="61"/>
      <c r="YY16" s="61"/>
      <c r="YZ16" s="61"/>
      <c r="ZA16" s="61"/>
      <c r="ZB16" s="61"/>
      <c r="ZC16" s="61"/>
      <c r="ZD16" s="61"/>
      <c r="ZE16" s="61"/>
      <c r="ZF16" s="61"/>
      <c r="ZG16" s="61"/>
      <c r="ZH16" s="61"/>
      <c r="ZI16" s="61"/>
      <c r="ZJ16" s="61"/>
      <c r="ZK16" s="61"/>
      <c r="ZL16" s="61"/>
      <c r="ZM16" s="61"/>
      <c r="ZN16" s="61"/>
      <c r="ZO16" s="61"/>
      <c r="ZP16" s="61"/>
      <c r="ZQ16" s="61"/>
      <c r="ZR16" s="61"/>
      <c r="ZS16" s="61"/>
      <c r="ZT16" s="61"/>
      <c r="ZU16" s="61"/>
      <c r="ZV16" s="61"/>
      <c r="ZW16" s="61"/>
      <c r="ZX16" s="61"/>
      <c r="ZY16" s="61"/>
      <c r="ZZ16" s="61"/>
      <c r="AAA16" s="61"/>
      <c r="AAB16" s="61"/>
      <c r="AAC16" s="61"/>
      <c r="AAD16" s="61"/>
      <c r="AAE16" s="61"/>
      <c r="AAF16" s="61"/>
      <c r="AAG16" s="61"/>
      <c r="AAH16" s="61"/>
      <c r="AAI16" s="61"/>
      <c r="AAJ16" s="61"/>
      <c r="AAK16" s="61"/>
      <c r="AAL16" s="61"/>
      <c r="AAM16" s="61"/>
      <c r="AAN16" s="61"/>
      <c r="AAO16" s="61"/>
      <c r="AAP16" s="61"/>
      <c r="AAQ16" s="61"/>
      <c r="AAR16" s="61"/>
      <c r="AAS16" s="61"/>
      <c r="AAT16" s="61"/>
      <c r="AAU16" s="61"/>
      <c r="AAV16" s="61"/>
      <c r="AAW16" s="61"/>
      <c r="AAX16" s="61"/>
      <c r="AAY16" s="61"/>
      <c r="AAZ16" s="61"/>
      <c r="ABA16" s="61"/>
      <c r="ABB16" s="61"/>
      <c r="ABC16" s="61"/>
      <c r="ABD16" s="61"/>
      <c r="ABE16" s="61"/>
      <c r="ABF16" s="61"/>
      <c r="ABG16" s="61"/>
      <c r="ABH16" s="61"/>
      <c r="ABI16" s="61"/>
      <c r="ABJ16" s="61"/>
      <c r="ABK16" s="61"/>
      <c r="ABL16" s="61"/>
      <c r="ABM16" s="61"/>
      <c r="ABN16" s="61"/>
      <c r="ABO16" s="61"/>
      <c r="ABP16" s="61"/>
      <c r="ABQ16" s="61"/>
      <c r="ABR16" s="61"/>
      <c r="ABS16" s="61"/>
      <c r="ABT16" s="61"/>
      <c r="ABU16" s="61"/>
      <c r="ABV16" s="61"/>
      <c r="ABW16" s="61"/>
      <c r="ABX16" s="61"/>
      <c r="ABY16" s="61"/>
      <c r="ABZ16" s="61"/>
      <c r="ACA16" s="61"/>
      <c r="ACB16" s="61"/>
      <c r="ACC16" s="61"/>
      <c r="ACD16" s="61"/>
      <c r="ACE16" s="61"/>
      <c r="ACF16" s="61"/>
      <c r="ACG16" s="61"/>
      <c r="ACH16" s="61"/>
      <c r="ACI16" s="61"/>
      <c r="ACJ16" s="61"/>
      <c r="ACK16" s="61"/>
      <c r="ACL16" s="61"/>
      <c r="ACM16" s="61"/>
      <c r="ACN16" s="61"/>
      <c r="ACO16" s="61"/>
      <c r="ACP16" s="61"/>
      <c r="ACQ16" s="61"/>
      <c r="ACR16" s="61"/>
      <c r="ACS16" s="61"/>
      <c r="ACT16" s="61"/>
      <c r="ACU16" s="61"/>
      <c r="ACV16" s="61"/>
      <c r="ACW16" s="61"/>
      <c r="ACX16" s="61"/>
      <c r="ACY16" s="61"/>
      <c r="ACZ16" s="61"/>
      <c r="ADA16" s="61"/>
      <c r="ADB16" s="61"/>
      <c r="ADC16" s="61"/>
      <c r="ADD16" s="61"/>
      <c r="ADE16" s="61"/>
      <c r="ADF16" s="61"/>
      <c r="ADG16" s="61"/>
      <c r="ADH16" s="61"/>
      <c r="ADI16" s="61"/>
      <c r="ADJ16" s="61"/>
      <c r="ADK16" s="61"/>
      <c r="ADL16" s="61"/>
      <c r="ADM16" s="61"/>
      <c r="ADN16" s="61"/>
      <c r="ADO16" s="61"/>
      <c r="ADP16" s="61"/>
      <c r="ADQ16" s="61"/>
      <c r="ADR16" s="61"/>
      <c r="ADS16" s="61"/>
      <c r="ADT16" s="61"/>
      <c r="ADU16" s="61"/>
      <c r="ADV16" s="61"/>
      <c r="ADW16" s="61"/>
      <c r="ADX16" s="61"/>
      <c r="ADY16" s="61"/>
      <c r="ADZ16" s="61"/>
      <c r="AEA16" s="61"/>
      <c r="AEB16" s="61"/>
      <c r="AEC16" s="61"/>
      <c r="AED16" s="61"/>
      <c r="AEE16" s="61"/>
      <c r="AEF16" s="61"/>
      <c r="AEG16" s="61"/>
      <c r="AEH16" s="61"/>
      <c r="AEI16" s="61"/>
      <c r="AEJ16" s="61"/>
      <c r="AEK16" s="61"/>
      <c r="AEL16" s="61"/>
      <c r="AEM16" s="61"/>
      <c r="AEN16" s="61"/>
      <c r="AEO16" s="61"/>
      <c r="AEP16" s="61"/>
      <c r="AEQ16" s="61"/>
      <c r="AER16" s="61"/>
      <c r="AES16" s="61"/>
      <c r="AET16" s="61"/>
      <c r="AEU16" s="61"/>
      <c r="AEV16" s="61"/>
      <c r="AEW16" s="61"/>
      <c r="AEX16" s="61"/>
      <c r="AEY16" s="61"/>
      <c r="AEZ16" s="61"/>
      <c r="AFA16" s="61"/>
      <c r="AFB16" s="61"/>
      <c r="AFC16" s="61"/>
      <c r="AFD16" s="61"/>
      <c r="AFE16" s="61"/>
      <c r="AFF16" s="61"/>
      <c r="AFG16" s="61"/>
      <c r="AFH16" s="61"/>
      <c r="AFI16" s="61"/>
      <c r="AFJ16" s="61"/>
      <c r="AFK16" s="61"/>
      <c r="AFL16" s="61"/>
      <c r="AFM16" s="61"/>
      <c r="AFN16" s="61"/>
      <c r="AFO16" s="61"/>
      <c r="AFP16" s="61"/>
      <c r="AFQ16" s="61"/>
      <c r="AFR16" s="61"/>
      <c r="AFS16" s="61"/>
      <c r="AFT16" s="61"/>
      <c r="AFU16" s="61"/>
      <c r="AFV16" s="61"/>
      <c r="AFW16" s="61"/>
      <c r="AFX16" s="61"/>
      <c r="AFY16" s="61"/>
      <c r="AFZ16" s="61"/>
      <c r="AGA16" s="61"/>
      <c r="AGB16" s="61"/>
      <c r="AGC16" s="61"/>
      <c r="AGD16" s="61"/>
      <c r="AGE16" s="61"/>
      <c r="AGF16" s="61"/>
      <c r="AGG16" s="61"/>
      <c r="AGH16" s="61"/>
      <c r="AGI16" s="61"/>
      <c r="AGJ16" s="61"/>
      <c r="AGK16" s="61"/>
      <c r="AGL16" s="61"/>
      <c r="AGM16" s="61"/>
      <c r="AGN16" s="61"/>
      <c r="AGO16" s="61"/>
      <c r="AGP16" s="61"/>
      <c r="AGQ16" s="61"/>
      <c r="AGR16" s="61"/>
      <c r="AGS16" s="61"/>
      <c r="AGT16" s="61"/>
      <c r="AGU16" s="61"/>
      <c r="AGV16" s="61"/>
      <c r="AGW16" s="61"/>
      <c r="AGX16" s="61"/>
      <c r="AGY16" s="61"/>
      <c r="AGZ16" s="61"/>
      <c r="AHA16" s="61"/>
      <c r="AHB16" s="61"/>
      <c r="AHC16" s="61"/>
      <c r="AHD16" s="61"/>
      <c r="AHE16" s="61"/>
      <c r="AHF16" s="61"/>
      <c r="AHG16" s="61"/>
      <c r="AHH16" s="61"/>
      <c r="AHI16" s="61"/>
      <c r="AHJ16" s="61"/>
      <c r="AHK16" s="61"/>
      <c r="AHL16" s="61"/>
      <c r="AHM16" s="61"/>
      <c r="AHN16" s="61"/>
      <c r="AHO16" s="61"/>
      <c r="AHP16" s="61"/>
      <c r="AHQ16" s="61"/>
      <c r="AHR16" s="61"/>
      <c r="AHS16" s="61"/>
      <c r="AHT16" s="61"/>
      <c r="AHU16" s="61"/>
      <c r="AHV16" s="61"/>
      <c r="AHW16" s="61"/>
      <c r="AHX16" s="61"/>
      <c r="AHY16" s="61"/>
      <c r="AHZ16" s="61"/>
      <c r="AIA16" s="61"/>
      <c r="AIB16" s="61"/>
      <c r="AIC16" s="61"/>
      <c r="AID16" s="61"/>
      <c r="AIE16" s="61"/>
      <c r="AIF16" s="61"/>
      <c r="AIG16" s="61"/>
      <c r="AIH16" s="61"/>
      <c r="AII16" s="61"/>
      <c r="AIJ16" s="61"/>
      <c r="AIK16" s="61"/>
      <c r="AIL16" s="61"/>
      <c r="AIM16" s="61"/>
      <c r="AIN16" s="61"/>
      <c r="AIO16" s="61"/>
      <c r="AIP16" s="61"/>
      <c r="AIQ16" s="61"/>
      <c r="AIR16" s="61"/>
      <c r="AIS16" s="61"/>
      <c r="AIT16" s="61"/>
      <c r="AIU16" s="61"/>
      <c r="AIV16" s="61"/>
      <c r="AIW16" s="61"/>
      <c r="AIX16" s="61"/>
      <c r="AIY16" s="61"/>
      <c r="AIZ16" s="61"/>
      <c r="AJA16" s="61"/>
      <c r="AJB16" s="61"/>
      <c r="AJC16" s="61"/>
      <c r="AJD16" s="61"/>
      <c r="AJE16" s="61"/>
      <c r="AJF16" s="61"/>
      <c r="AJG16" s="61"/>
      <c r="AJH16" s="61"/>
      <c r="AJI16" s="61"/>
      <c r="AJJ16" s="61"/>
      <c r="AJK16" s="61"/>
      <c r="AJL16" s="61"/>
      <c r="AJM16" s="61"/>
      <c r="AJN16" s="61"/>
      <c r="AJO16" s="61"/>
      <c r="AJP16" s="61"/>
      <c r="AJQ16" s="61"/>
      <c r="AJR16" s="61"/>
      <c r="AJS16" s="61"/>
      <c r="AJT16" s="61"/>
      <c r="AJU16" s="61"/>
      <c r="AJV16" s="61"/>
      <c r="AJW16" s="61"/>
      <c r="AJX16" s="61"/>
      <c r="AJY16" s="61"/>
      <c r="AJZ16" s="61"/>
      <c r="AKA16" s="61"/>
      <c r="AKB16" s="61"/>
      <c r="AKC16" s="61"/>
      <c r="AKD16" s="61"/>
      <c r="AKE16" s="61"/>
      <c r="AKF16" s="61"/>
      <c r="AKG16" s="61"/>
      <c r="AKH16" s="61"/>
      <c r="AKI16" s="61"/>
      <c r="AKJ16" s="61"/>
      <c r="AKK16" s="61"/>
      <c r="AKL16" s="61"/>
      <c r="AKM16" s="61"/>
      <c r="AKN16" s="61"/>
      <c r="AKO16" s="61"/>
      <c r="AKP16" s="61"/>
      <c r="AKQ16" s="61"/>
      <c r="AKR16" s="61"/>
      <c r="AKS16" s="61"/>
      <c r="AKT16" s="61"/>
      <c r="AKU16" s="61"/>
      <c r="AKV16" s="61"/>
      <c r="AKW16" s="61"/>
      <c r="AKX16" s="61"/>
      <c r="AKY16" s="61"/>
      <c r="AKZ16" s="61"/>
      <c r="ALA16" s="61"/>
      <c r="ALB16" s="61"/>
      <c r="ALC16" s="61"/>
      <c r="ALD16" s="61"/>
      <c r="ALE16" s="61"/>
      <c r="ALF16" s="61"/>
      <c r="ALG16" s="61"/>
      <c r="ALH16" s="61"/>
      <c r="ALI16" s="61"/>
      <c r="ALJ16" s="61"/>
      <c r="ALK16" s="61"/>
      <c r="ALL16" s="61"/>
      <c r="ALM16" s="61"/>
      <c r="ALN16" s="61"/>
      <c r="ALO16" s="61"/>
      <c r="ALP16" s="61"/>
      <c r="ALQ16" s="61"/>
    </row>
    <row r="17" spans="3:1005" ht="15.75" x14ac:dyDescent="0.25">
      <c r="C17" s="60" t="s">
        <v>134</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c r="IW17" s="62"/>
      <c r="IX17" s="62"/>
      <c r="IY17" s="62"/>
      <c r="IZ17" s="62"/>
      <c r="JA17" s="62"/>
      <c r="JB17" s="62"/>
      <c r="JC17" s="62"/>
      <c r="JD17" s="62"/>
      <c r="JE17" s="62"/>
      <c r="JF17" s="62"/>
      <c r="JG17" s="62"/>
      <c r="JH17" s="62"/>
      <c r="JI17" s="62"/>
      <c r="JJ17" s="62"/>
      <c r="JK17" s="62"/>
      <c r="JL17" s="62"/>
      <c r="JM17" s="62"/>
      <c r="JN17" s="62"/>
      <c r="JO17" s="62"/>
      <c r="JP17" s="62"/>
      <c r="JQ17" s="62"/>
      <c r="JR17" s="62"/>
      <c r="JS17" s="62"/>
      <c r="JT17" s="62"/>
      <c r="JU17" s="62"/>
      <c r="JV17" s="62"/>
      <c r="JW17" s="62"/>
      <c r="JX17" s="62"/>
      <c r="JY17" s="62"/>
      <c r="JZ17" s="62"/>
      <c r="KA17" s="62"/>
      <c r="KB17" s="62"/>
      <c r="KC17" s="62"/>
      <c r="KD17" s="62"/>
      <c r="KE17" s="62"/>
      <c r="KF17" s="62"/>
      <c r="KG17" s="62"/>
      <c r="KH17" s="62"/>
      <c r="KI17" s="62"/>
      <c r="KJ17" s="62"/>
      <c r="KK17" s="62"/>
      <c r="KL17" s="62"/>
      <c r="KM17" s="62"/>
      <c r="KN17" s="62"/>
      <c r="KO17" s="62"/>
      <c r="KP17" s="62"/>
      <c r="KQ17" s="62"/>
      <c r="KR17" s="62"/>
      <c r="KS17" s="62"/>
      <c r="KT17" s="62"/>
      <c r="KU17" s="62"/>
      <c r="KV17" s="62"/>
      <c r="KW17" s="62"/>
      <c r="KX17" s="62"/>
      <c r="KY17" s="62"/>
      <c r="KZ17" s="62"/>
      <c r="LA17" s="62"/>
      <c r="LB17" s="62"/>
      <c r="LC17" s="62"/>
      <c r="LD17" s="62"/>
      <c r="LE17" s="62"/>
      <c r="LF17" s="62"/>
      <c r="LG17" s="62"/>
      <c r="LH17" s="62"/>
      <c r="LI17" s="62"/>
      <c r="LJ17" s="62"/>
      <c r="LK17" s="62"/>
      <c r="LL17" s="62"/>
      <c r="LM17" s="62"/>
      <c r="LN17" s="62"/>
      <c r="LO17" s="62"/>
      <c r="LP17" s="62"/>
      <c r="LQ17" s="62"/>
      <c r="LR17" s="62"/>
      <c r="LS17" s="62"/>
      <c r="LT17" s="62"/>
      <c r="LU17" s="62"/>
      <c r="LV17" s="62"/>
      <c r="LW17" s="62"/>
      <c r="LX17" s="62"/>
      <c r="LY17" s="62"/>
      <c r="LZ17" s="62"/>
      <c r="MA17" s="62"/>
      <c r="MB17" s="62"/>
      <c r="MC17" s="62"/>
      <c r="MD17" s="62"/>
      <c r="ME17" s="62"/>
      <c r="MF17" s="62"/>
      <c r="MG17" s="62"/>
      <c r="MH17" s="62"/>
      <c r="MI17" s="62"/>
      <c r="MJ17" s="62"/>
      <c r="MK17" s="62"/>
      <c r="ML17" s="62"/>
      <c r="MM17" s="62"/>
      <c r="MN17" s="62"/>
      <c r="MO17" s="62"/>
      <c r="MP17" s="62"/>
      <c r="MQ17" s="62"/>
      <c r="MR17" s="62"/>
      <c r="MS17" s="62"/>
      <c r="MT17" s="62"/>
      <c r="MU17" s="62"/>
      <c r="MV17" s="62"/>
      <c r="MW17" s="62"/>
      <c r="MX17" s="62"/>
      <c r="MY17" s="62"/>
      <c r="MZ17" s="62"/>
      <c r="NA17" s="62"/>
      <c r="NB17" s="62"/>
      <c r="NC17" s="62"/>
      <c r="ND17" s="62"/>
      <c r="NE17" s="62"/>
      <c r="NF17" s="62"/>
      <c r="NG17" s="62"/>
      <c r="NH17" s="62"/>
      <c r="NI17" s="62"/>
      <c r="NJ17" s="62"/>
      <c r="NK17" s="62"/>
      <c r="NL17" s="62"/>
      <c r="NM17" s="62"/>
      <c r="NN17" s="62"/>
      <c r="NO17" s="62"/>
      <c r="NP17" s="62"/>
      <c r="NQ17" s="62"/>
      <c r="NR17" s="62"/>
      <c r="NS17" s="62"/>
      <c r="NT17" s="62"/>
      <c r="NU17" s="62"/>
      <c r="NV17" s="62"/>
      <c r="NW17" s="62"/>
      <c r="NX17" s="62"/>
      <c r="NY17" s="62"/>
      <c r="NZ17" s="62"/>
      <c r="OA17" s="62"/>
      <c r="OB17" s="62"/>
      <c r="OC17" s="62"/>
      <c r="OD17" s="62"/>
      <c r="OE17" s="62"/>
      <c r="OF17" s="62"/>
      <c r="OG17" s="62"/>
      <c r="OH17" s="62"/>
      <c r="OI17" s="62"/>
      <c r="OJ17" s="62"/>
      <c r="OK17" s="62"/>
      <c r="OL17" s="62"/>
      <c r="OM17" s="62"/>
      <c r="ON17" s="62"/>
      <c r="OO17" s="62"/>
      <c r="OP17" s="62"/>
      <c r="OQ17" s="62"/>
      <c r="OR17" s="62"/>
      <c r="OS17" s="62"/>
      <c r="OT17" s="62"/>
      <c r="OU17" s="62"/>
      <c r="OV17" s="62"/>
      <c r="OW17" s="62"/>
      <c r="OX17" s="62"/>
      <c r="OY17" s="62"/>
      <c r="OZ17" s="62"/>
      <c r="PA17" s="62"/>
      <c r="PB17" s="62"/>
      <c r="PC17" s="62"/>
      <c r="PD17" s="62"/>
      <c r="PE17" s="62"/>
      <c r="PF17" s="62"/>
      <c r="PG17" s="62"/>
      <c r="PH17" s="62"/>
      <c r="PI17" s="62"/>
      <c r="PJ17" s="62"/>
      <c r="PK17" s="62"/>
      <c r="PL17" s="62"/>
      <c r="PM17" s="62"/>
      <c r="PN17" s="62"/>
      <c r="PO17" s="62"/>
      <c r="PP17" s="62"/>
      <c r="PQ17" s="62"/>
      <c r="PR17" s="62"/>
      <c r="PS17" s="62"/>
      <c r="PT17" s="62"/>
      <c r="PU17" s="62"/>
      <c r="PV17" s="62"/>
      <c r="PW17" s="62"/>
      <c r="PX17" s="62"/>
      <c r="PY17" s="62"/>
      <c r="PZ17" s="62"/>
      <c r="QA17" s="62"/>
      <c r="QB17" s="62"/>
      <c r="QC17" s="62"/>
      <c r="QD17" s="62"/>
      <c r="QE17" s="62"/>
      <c r="QF17" s="62"/>
      <c r="QG17" s="62"/>
      <c r="QH17" s="62"/>
      <c r="QI17" s="62"/>
      <c r="QJ17" s="62"/>
      <c r="QK17" s="62"/>
      <c r="QL17" s="62"/>
      <c r="QM17" s="62"/>
      <c r="QN17" s="62"/>
      <c r="QO17" s="62"/>
      <c r="QP17" s="62"/>
      <c r="QQ17" s="62"/>
      <c r="QR17" s="62"/>
      <c r="QS17" s="62"/>
      <c r="QT17" s="62"/>
      <c r="QU17" s="62"/>
      <c r="QV17" s="62"/>
      <c r="QW17" s="62"/>
      <c r="QX17" s="62"/>
      <c r="QY17" s="62"/>
      <c r="QZ17" s="62"/>
      <c r="RA17" s="62"/>
      <c r="RB17" s="62"/>
      <c r="RC17" s="62"/>
      <c r="RD17" s="62"/>
      <c r="RE17" s="62"/>
      <c r="RF17" s="62"/>
      <c r="RG17" s="62"/>
      <c r="RH17" s="62"/>
      <c r="RI17" s="62"/>
      <c r="RJ17" s="62"/>
      <c r="RK17" s="62"/>
      <c r="RL17" s="62"/>
      <c r="RM17" s="62"/>
      <c r="RN17" s="62"/>
      <c r="RO17" s="62"/>
      <c r="RP17" s="62"/>
      <c r="RQ17" s="62"/>
      <c r="RR17" s="62"/>
      <c r="RS17" s="62"/>
      <c r="RT17" s="62"/>
      <c r="RU17" s="62"/>
      <c r="RV17" s="62"/>
      <c r="RW17" s="62"/>
      <c r="RX17" s="62"/>
      <c r="RY17" s="62"/>
      <c r="RZ17" s="62"/>
      <c r="SA17" s="62"/>
      <c r="SB17" s="62"/>
      <c r="SC17" s="62"/>
      <c r="SD17" s="62"/>
      <c r="SE17" s="62"/>
      <c r="SF17" s="62"/>
      <c r="SG17" s="62"/>
      <c r="SH17" s="62"/>
      <c r="SI17" s="62"/>
      <c r="SJ17" s="62"/>
      <c r="SK17" s="62"/>
      <c r="SL17" s="62"/>
      <c r="SM17" s="62"/>
      <c r="SN17" s="62"/>
      <c r="SO17" s="62"/>
      <c r="SP17" s="62"/>
      <c r="SQ17" s="62"/>
      <c r="SR17" s="62"/>
      <c r="SS17" s="62"/>
      <c r="ST17" s="62"/>
      <c r="SU17" s="62"/>
      <c r="SV17" s="62"/>
      <c r="SW17" s="62"/>
      <c r="SX17" s="62"/>
      <c r="SY17" s="62"/>
      <c r="SZ17" s="62"/>
      <c r="TA17" s="62"/>
      <c r="TB17" s="62"/>
      <c r="TC17" s="62"/>
      <c r="TD17" s="62"/>
      <c r="TE17" s="62"/>
      <c r="TF17" s="62"/>
      <c r="TG17" s="62"/>
      <c r="TH17" s="62"/>
      <c r="TI17" s="62"/>
      <c r="TJ17" s="62"/>
      <c r="TK17" s="62"/>
      <c r="TL17" s="62"/>
      <c r="TM17" s="62"/>
      <c r="TN17" s="62"/>
      <c r="TO17" s="62"/>
      <c r="TP17" s="62"/>
      <c r="TQ17" s="62"/>
      <c r="TR17" s="62"/>
      <c r="TS17" s="62"/>
      <c r="TT17" s="62"/>
      <c r="TU17" s="62"/>
      <c r="TV17" s="62"/>
      <c r="TW17" s="62"/>
      <c r="TX17" s="62"/>
      <c r="TY17" s="62"/>
      <c r="TZ17" s="62"/>
      <c r="UA17" s="62"/>
      <c r="UB17" s="62"/>
      <c r="UC17" s="62"/>
      <c r="UD17" s="62"/>
      <c r="UE17" s="62"/>
      <c r="UF17" s="62"/>
      <c r="UG17" s="62"/>
      <c r="UH17" s="62"/>
      <c r="UI17" s="62"/>
      <c r="UJ17" s="62"/>
      <c r="UK17" s="62"/>
      <c r="UL17" s="62"/>
      <c r="UM17" s="62"/>
      <c r="UN17" s="62"/>
      <c r="UO17" s="62"/>
      <c r="UP17" s="62"/>
      <c r="UQ17" s="62"/>
      <c r="UR17" s="62"/>
      <c r="US17" s="62"/>
      <c r="UT17" s="62"/>
      <c r="UU17" s="62"/>
      <c r="UV17" s="62"/>
      <c r="UW17" s="62"/>
      <c r="UX17" s="62"/>
      <c r="UY17" s="62"/>
      <c r="UZ17" s="62"/>
      <c r="VA17" s="62"/>
      <c r="VB17" s="62"/>
      <c r="VC17" s="62"/>
      <c r="VD17" s="62"/>
      <c r="VE17" s="62"/>
      <c r="VF17" s="62"/>
      <c r="VG17" s="62"/>
      <c r="VH17" s="62"/>
      <c r="VI17" s="62"/>
      <c r="VJ17" s="62"/>
      <c r="VK17" s="62"/>
      <c r="VL17" s="62"/>
      <c r="VM17" s="62"/>
      <c r="VN17" s="62"/>
      <c r="VO17" s="62"/>
      <c r="VP17" s="62"/>
      <c r="VQ17" s="62"/>
      <c r="VR17" s="62"/>
      <c r="VS17" s="62"/>
      <c r="VT17" s="62"/>
      <c r="VU17" s="62"/>
      <c r="VV17" s="62"/>
      <c r="VW17" s="62"/>
      <c r="VX17" s="62"/>
      <c r="VY17" s="62"/>
      <c r="VZ17" s="62"/>
      <c r="WA17" s="62"/>
      <c r="WB17" s="62"/>
      <c r="WC17" s="62"/>
      <c r="WD17" s="62"/>
      <c r="WE17" s="62"/>
      <c r="WF17" s="62"/>
      <c r="WG17" s="62"/>
      <c r="WH17" s="62"/>
      <c r="WI17" s="62"/>
      <c r="WJ17" s="62"/>
      <c r="WK17" s="62"/>
      <c r="WL17" s="62"/>
      <c r="WM17" s="62"/>
      <c r="WN17" s="62"/>
      <c r="WO17" s="62"/>
      <c r="WP17" s="62"/>
      <c r="WQ17" s="62"/>
      <c r="WR17" s="62"/>
      <c r="WS17" s="62"/>
      <c r="WT17" s="62"/>
      <c r="WU17" s="62"/>
      <c r="WV17" s="62"/>
      <c r="WW17" s="62"/>
      <c r="WX17" s="62"/>
      <c r="WY17" s="62"/>
      <c r="WZ17" s="62"/>
      <c r="XA17" s="62"/>
      <c r="XB17" s="62"/>
      <c r="XC17" s="62"/>
      <c r="XD17" s="62"/>
      <c r="XE17" s="62"/>
      <c r="XF17" s="62"/>
      <c r="XG17" s="62"/>
      <c r="XH17" s="62"/>
      <c r="XI17" s="62"/>
      <c r="XJ17" s="62"/>
      <c r="XK17" s="62"/>
      <c r="XL17" s="62"/>
      <c r="XM17" s="62"/>
      <c r="XN17" s="62"/>
      <c r="XO17" s="62"/>
      <c r="XP17" s="62"/>
      <c r="XQ17" s="62"/>
      <c r="XR17" s="62"/>
      <c r="XS17" s="62"/>
      <c r="XT17" s="62"/>
      <c r="XU17" s="62"/>
      <c r="XV17" s="62"/>
      <c r="XW17" s="62"/>
      <c r="XX17" s="62"/>
      <c r="XY17" s="62"/>
      <c r="XZ17" s="62"/>
      <c r="YA17" s="62"/>
      <c r="YB17" s="62"/>
      <c r="YC17" s="62"/>
      <c r="YD17" s="62"/>
      <c r="YE17" s="62"/>
      <c r="YF17" s="62"/>
      <c r="YG17" s="62"/>
      <c r="YH17" s="62"/>
      <c r="YI17" s="62"/>
      <c r="YJ17" s="62"/>
      <c r="YK17" s="62"/>
      <c r="YL17" s="62"/>
      <c r="YM17" s="62"/>
      <c r="YN17" s="62"/>
      <c r="YO17" s="62"/>
      <c r="YP17" s="62"/>
      <c r="YQ17" s="62"/>
      <c r="YR17" s="62"/>
      <c r="YS17" s="62"/>
      <c r="YT17" s="62"/>
      <c r="YU17" s="62"/>
      <c r="YV17" s="62"/>
      <c r="YW17" s="62"/>
      <c r="YX17" s="62"/>
      <c r="YY17" s="62"/>
      <c r="YZ17" s="62"/>
      <c r="ZA17" s="62"/>
      <c r="ZB17" s="62"/>
      <c r="ZC17" s="62"/>
      <c r="ZD17" s="62"/>
      <c r="ZE17" s="62"/>
      <c r="ZF17" s="62"/>
      <c r="ZG17" s="62"/>
      <c r="ZH17" s="62"/>
      <c r="ZI17" s="62"/>
      <c r="ZJ17" s="62"/>
      <c r="ZK17" s="62"/>
      <c r="ZL17" s="62"/>
      <c r="ZM17" s="62"/>
      <c r="ZN17" s="62"/>
      <c r="ZO17" s="62"/>
      <c r="ZP17" s="62"/>
      <c r="ZQ17" s="62"/>
      <c r="ZR17" s="62"/>
      <c r="ZS17" s="62"/>
      <c r="ZT17" s="62"/>
      <c r="ZU17" s="62"/>
      <c r="ZV17" s="62"/>
      <c r="ZW17" s="62"/>
      <c r="ZX17" s="62"/>
      <c r="ZY17" s="62"/>
      <c r="ZZ17" s="62"/>
      <c r="AAA17" s="62"/>
      <c r="AAB17" s="62"/>
      <c r="AAC17" s="62"/>
      <c r="AAD17" s="62"/>
      <c r="AAE17" s="62"/>
      <c r="AAF17" s="62"/>
      <c r="AAG17" s="62"/>
      <c r="AAH17" s="62"/>
      <c r="AAI17" s="62"/>
      <c r="AAJ17" s="62"/>
      <c r="AAK17" s="62"/>
      <c r="AAL17" s="62"/>
      <c r="AAM17" s="62"/>
      <c r="AAN17" s="62"/>
      <c r="AAO17" s="62"/>
      <c r="AAP17" s="62"/>
      <c r="AAQ17" s="62"/>
      <c r="AAR17" s="62"/>
      <c r="AAS17" s="62"/>
      <c r="AAT17" s="62"/>
      <c r="AAU17" s="62"/>
      <c r="AAV17" s="62"/>
      <c r="AAW17" s="62"/>
      <c r="AAX17" s="62"/>
      <c r="AAY17" s="62"/>
      <c r="AAZ17" s="62"/>
      <c r="ABA17" s="62"/>
      <c r="ABB17" s="62"/>
      <c r="ABC17" s="62"/>
      <c r="ABD17" s="62"/>
      <c r="ABE17" s="62"/>
      <c r="ABF17" s="62"/>
      <c r="ABG17" s="62"/>
      <c r="ABH17" s="62"/>
      <c r="ABI17" s="62"/>
      <c r="ABJ17" s="62"/>
      <c r="ABK17" s="62"/>
      <c r="ABL17" s="62"/>
      <c r="ABM17" s="62"/>
      <c r="ABN17" s="62"/>
      <c r="ABO17" s="62"/>
      <c r="ABP17" s="62"/>
      <c r="ABQ17" s="62"/>
      <c r="ABR17" s="62"/>
      <c r="ABS17" s="62"/>
      <c r="ABT17" s="62"/>
      <c r="ABU17" s="62"/>
      <c r="ABV17" s="62"/>
      <c r="ABW17" s="62"/>
      <c r="ABX17" s="62"/>
      <c r="ABY17" s="62"/>
      <c r="ABZ17" s="62"/>
      <c r="ACA17" s="62"/>
      <c r="ACB17" s="62"/>
      <c r="ACC17" s="62"/>
      <c r="ACD17" s="62"/>
      <c r="ACE17" s="62"/>
      <c r="ACF17" s="62"/>
      <c r="ACG17" s="62"/>
      <c r="ACH17" s="62"/>
      <c r="ACI17" s="62"/>
      <c r="ACJ17" s="62"/>
      <c r="ACK17" s="62"/>
      <c r="ACL17" s="62"/>
      <c r="ACM17" s="62"/>
      <c r="ACN17" s="62"/>
      <c r="ACO17" s="62"/>
      <c r="ACP17" s="62"/>
      <c r="ACQ17" s="62"/>
      <c r="ACR17" s="62"/>
      <c r="ACS17" s="62"/>
      <c r="ACT17" s="62"/>
      <c r="ACU17" s="62"/>
      <c r="ACV17" s="62"/>
      <c r="ACW17" s="62"/>
      <c r="ACX17" s="62"/>
      <c r="ACY17" s="62"/>
      <c r="ACZ17" s="62"/>
      <c r="ADA17" s="62"/>
      <c r="ADB17" s="62"/>
      <c r="ADC17" s="62"/>
      <c r="ADD17" s="62"/>
      <c r="ADE17" s="62"/>
      <c r="ADF17" s="62"/>
      <c r="ADG17" s="62"/>
      <c r="ADH17" s="62"/>
      <c r="ADI17" s="62"/>
      <c r="ADJ17" s="62"/>
      <c r="ADK17" s="62"/>
      <c r="ADL17" s="62"/>
      <c r="ADM17" s="62"/>
      <c r="ADN17" s="62"/>
      <c r="ADO17" s="62"/>
      <c r="ADP17" s="62"/>
      <c r="ADQ17" s="62"/>
      <c r="ADR17" s="62"/>
      <c r="ADS17" s="62"/>
      <c r="ADT17" s="62"/>
      <c r="ADU17" s="62"/>
      <c r="ADV17" s="62"/>
      <c r="ADW17" s="62"/>
      <c r="ADX17" s="62"/>
      <c r="ADY17" s="62"/>
      <c r="ADZ17" s="62"/>
      <c r="AEA17" s="62"/>
      <c r="AEB17" s="62"/>
      <c r="AEC17" s="62"/>
      <c r="AED17" s="62"/>
      <c r="AEE17" s="62"/>
      <c r="AEF17" s="62"/>
      <c r="AEG17" s="62"/>
      <c r="AEH17" s="62"/>
      <c r="AEI17" s="62"/>
      <c r="AEJ17" s="62"/>
      <c r="AEK17" s="62"/>
      <c r="AEL17" s="62"/>
      <c r="AEM17" s="62"/>
      <c r="AEN17" s="62"/>
      <c r="AEO17" s="62"/>
      <c r="AEP17" s="62"/>
      <c r="AEQ17" s="62"/>
      <c r="AER17" s="62"/>
      <c r="AES17" s="62"/>
      <c r="AET17" s="62"/>
      <c r="AEU17" s="62"/>
      <c r="AEV17" s="62"/>
      <c r="AEW17" s="62"/>
      <c r="AEX17" s="62"/>
      <c r="AEY17" s="62"/>
      <c r="AEZ17" s="62"/>
      <c r="AFA17" s="62"/>
      <c r="AFB17" s="62"/>
      <c r="AFC17" s="62"/>
      <c r="AFD17" s="62"/>
      <c r="AFE17" s="62"/>
      <c r="AFF17" s="62"/>
      <c r="AFG17" s="62"/>
      <c r="AFH17" s="62"/>
      <c r="AFI17" s="62"/>
      <c r="AFJ17" s="62"/>
      <c r="AFK17" s="62"/>
      <c r="AFL17" s="62"/>
      <c r="AFM17" s="62"/>
      <c r="AFN17" s="62"/>
      <c r="AFO17" s="62"/>
      <c r="AFP17" s="62"/>
      <c r="AFQ17" s="62"/>
      <c r="AFR17" s="62"/>
      <c r="AFS17" s="62"/>
      <c r="AFT17" s="62"/>
      <c r="AFU17" s="62"/>
      <c r="AFV17" s="62"/>
      <c r="AFW17" s="62"/>
      <c r="AFX17" s="62"/>
      <c r="AFY17" s="62"/>
      <c r="AFZ17" s="62"/>
      <c r="AGA17" s="62"/>
      <c r="AGB17" s="62"/>
      <c r="AGC17" s="62"/>
      <c r="AGD17" s="62"/>
      <c r="AGE17" s="62"/>
      <c r="AGF17" s="62"/>
      <c r="AGG17" s="62"/>
      <c r="AGH17" s="62"/>
      <c r="AGI17" s="62"/>
      <c r="AGJ17" s="62"/>
      <c r="AGK17" s="62"/>
      <c r="AGL17" s="62"/>
      <c r="AGM17" s="62"/>
      <c r="AGN17" s="62"/>
      <c r="AGO17" s="62"/>
      <c r="AGP17" s="62"/>
      <c r="AGQ17" s="62"/>
      <c r="AGR17" s="62"/>
      <c r="AGS17" s="62"/>
      <c r="AGT17" s="62"/>
      <c r="AGU17" s="62"/>
      <c r="AGV17" s="62"/>
      <c r="AGW17" s="62"/>
      <c r="AGX17" s="62"/>
      <c r="AGY17" s="62"/>
      <c r="AGZ17" s="62"/>
      <c r="AHA17" s="62"/>
      <c r="AHB17" s="62"/>
      <c r="AHC17" s="62"/>
      <c r="AHD17" s="62"/>
      <c r="AHE17" s="62"/>
      <c r="AHF17" s="62"/>
      <c r="AHG17" s="62"/>
      <c r="AHH17" s="62"/>
      <c r="AHI17" s="62"/>
      <c r="AHJ17" s="62"/>
      <c r="AHK17" s="62"/>
      <c r="AHL17" s="62"/>
      <c r="AHM17" s="62"/>
      <c r="AHN17" s="62"/>
      <c r="AHO17" s="62"/>
      <c r="AHP17" s="62"/>
      <c r="AHQ17" s="62"/>
      <c r="AHR17" s="62"/>
      <c r="AHS17" s="62"/>
      <c r="AHT17" s="62"/>
      <c r="AHU17" s="62"/>
      <c r="AHV17" s="62"/>
      <c r="AHW17" s="62"/>
      <c r="AHX17" s="62"/>
      <c r="AHY17" s="62"/>
      <c r="AHZ17" s="62"/>
      <c r="AIA17" s="62"/>
      <c r="AIB17" s="62"/>
      <c r="AIC17" s="62"/>
      <c r="AID17" s="62"/>
      <c r="AIE17" s="62"/>
      <c r="AIF17" s="62"/>
      <c r="AIG17" s="62"/>
      <c r="AIH17" s="62"/>
      <c r="AII17" s="62"/>
      <c r="AIJ17" s="62"/>
      <c r="AIK17" s="62"/>
      <c r="AIL17" s="62"/>
      <c r="AIM17" s="62"/>
      <c r="AIN17" s="62"/>
      <c r="AIO17" s="62"/>
      <c r="AIP17" s="62"/>
      <c r="AIQ17" s="62"/>
      <c r="AIR17" s="62"/>
      <c r="AIS17" s="62"/>
      <c r="AIT17" s="62"/>
      <c r="AIU17" s="62"/>
      <c r="AIV17" s="62"/>
      <c r="AIW17" s="62"/>
      <c r="AIX17" s="62"/>
      <c r="AIY17" s="62"/>
      <c r="AIZ17" s="62"/>
      <c r="AJA17" s="62"/>
      <c r="AJB17" s="62"/>
      <c r="AJC17" s="62"/>
      <c r="AJD17" s="62"/>
      <c r="AJE17" s="62"/>
      <c r="AJF17" s="62"/>
      <c r="AJG17" s="62"/>
      <c r="AJH17" s="62"/>
      <c r="AJI17" s="62"/>
      <c r="AJJ17" s="62"/>
      <c r="AJK17" s="62"/>
      <c r="AJL17" s="62"/>
      <c r="AJM17" s="62"/>
      <c r="AJN17" s="62"/>
      <c r="AJO17" s="62"/>
      <c r="AJP17" s="62"/>
      <c r="AJQ17" s="62"/>
      <c r="AJR17" s="62"/>
      <c r="AJS17" s="62"/>
      <c r="AJT17" s="62"/>
      <c r="AJU17" s="62"/>
      <c r="AJV17" s="62"/>
      <c r="AJW17" s="62"/>
      <c r="AJX17" s="62"/>
      <c r="AJY17" s="62"/>
      <c r="AJZ17" s="62"/>
      <c r="AKA17" s="62"/>
      <c r="AKB17" s="62"/>
      <c r="AKC17" s="62"/>
      <c r="AKD17" s="62"/>
      <c r="AKE17" s="62"/>
      <c r="AKF17" s="62"/>
      <c r="AKG17" s="62"/>
      <c r="AKH17" s="62"/>
      <c r="AKI17" s="62"/>
      <c r="AKJ17" s="62"/>
      <c r="AKK17" s="62"/>
      <c r="AKL17" s="62"/>
      <c r="AKM17" s="62"/>
      <c r="AKN17" s="62"/>
      <c r="AKO17" s="62"/>
      <c r="AKP17" s="62"/>
      <c r="AKQ17" s="62"/>
      <c r="AKR17" s="62"/>
      <c r="AKS17" s="62"/>
      <c r="AKT17" s="62"/>
      <c r="AKU17" s="62"/>
      <c r="AKV17" s="62"/>
      <c r="AKW17" s="62"/>
      <c r="AKX17" s="62"/>
      <c r="AKY17" s="62"/>
      <c r="AKZ17" s="62"/>
      <c r="ALA17" s="62"/>
      <c r="ALB17" s="62"/>
      <c r="ALC17" s="62"/>
      <c r="ALD17" s="62"/>
      <c r="ALE17" s="62"/>
      <c r="ALF17" s="62"/>
      <c r="ALG17" s="62"/>
      <c r="ALH17" s="62"/>
      <c r="ALI17" s="62"/>
      <c r="ALJ17" s="62"/>
      <c r="ALK17" s="62"/>
      <c r="ALL17" s="62"/>
      <c r="ALM17" s="62"/>
      <c r="ALN17" s="62"/>
      <c r="ALO17" s="62"/>
      <c r="ALP17" s="62"/>
      <c r="ALQ17" s="62"/>
    </row>
    <row r="18" spans="3:1005" ht="15.75" x14ac:dyDescent="0.25">
      <c r="C18" s="60" t="s">
        <v>42</v>
      </c>
      <c r="F18" s="63"/>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c r="KK18" s="64"/>
      <c r="KL18" s="64"/>
      <c r="KM18" s="64"/>
      <c r="KN18" s="64"/>
      <c r="KO18" s="64"/>
      <c r="KP18" s="64"/>
      <c r="KQ18" s="64"/>
      <c r="KR18" s="64"/>
      <c r="KS18" s="64"/>
      <c r="KT18" s="64"/>
      <c r="KU18" s="64"/>
      <c r="KV18" s="64"/>
      <c r="KW18" s="64"/>
      <c r="KX18" s="64"/>
      <c r="KY18" s="64"/>
      <c r="KZ18" s="64"/>
      <c r="LA18" s="64"/>
      <c r="LB18" s="64"/>
      <c r="LC18" s="64"/>
      <c r="LD18" s="64"/>
      <c r="LE18" s="64"/>
      <c r="LF18" s="64"/>
      <c r="LG18" s="64"/>
      <c r="LH18" s="64"/>
      <c r="LI18" s="64"/>
      <c r="LJ18" s="64"/>
      <c r="LK18" s="64"/>
      <c r="LL18" s="64"/>
      <c r="LM18" s="64"/>
      <c r="LN18" s="64"/>
      <c r="LO18" s="64"/>
      <c r="LP18" s="64"/>
      <c r="LQ18" s="64"/>
      <c r="LR18" s="64"/>
      <c r="LS18" s="64"/>
      <c r="LT18" s="64"/>
      <c r="LU18" s="64"/>
      <c r="LV18" s="64"/>
      <c r="LW18" s="64"/>
      <c r="LX18" s="64"/>
      <c r="LY18" s="64"/>
      <c r="LZ18" s="64"/>
      <c r="MA18" s="64"/>
      <c r="MB18" s="64"/>
      <c r="MC18" s="64"/>
      <c r="MD18" s="64"/>
      <c r="ME18" s="64"/>
      <c r="MF18" s="64"/>
      <c r="MG18" s="64"/>
      <c r="MH18" s="64"/>
      <c r="MI18" s="64"/>
      <c r="MJ18" s="64"/>
      <c r="MK18" s="64"/>
      <c r="ML18" s="64"/>
      <c r="MM18" s="64"/>
      <c r="MN18" s="64"/>
      <c r="MO18" s="64"/>
      <c r="MP18" s="64"/>
      <c r="MQ18" s="64"/>
      <c r="MR18" s="64"/>
      <c r="MS18" s="64"/>
      <c r="MT18" s="64"/>
      <c r="MU18" s="64"/>
      <c r="MV18" s="64"/>
      <c r="MW18" s="64"/>
      <c r="MX18" s="64"/>
      <c r="MY18" s="64"/>
      <c r="MZ18" s="64"/>
      <c r="NA18" s="64"/>
      <c r="NB18" s="64"/>
      <c r="NC18" s="64"/>
      <c r="ND18" s="64"/>
      <c r="NE18" s="64"/>
      <c r="NF18" s="64"/>
      <c r="NG18" s="64"/>
      <c r="NH18" s="64"/>
      <c r="NI18" s="64"/>
      <c r="NJ18" s="64"/>
      <c r="NK18" s="64"/>
      <c r="NL18" s="64"/>
      <c r="NM18" s="64"/>
      <c r="NN18" s="64"/>
      <c r="NO18" s="64"/>
      <c r="NP18" s="64"/>
      <c r="NQ18" s="64"/>
      <c r="NR18" s="64"/>
      <c r="NS18" s="64"/>
      <c r="NT18" s="64"/>
      <c r="NU18" s="64"/>
      <c r="NV18" s="64"/>
      <c r="NW18" s="64"/>
      <c r="NX18" s="64"/>
      <c r="NY18" s="64"/>
      <c r="NZ18" s="64"/>
      <c r="OA18" s="64"/>
      <c r="OB18" s="64"/>
      <c r="OC18" s="64"/>
      <c r="OD18" s="64"/>
      <c r="OE18" s="64"/>
      <c r="OF18" s="64"/>
      <c r="OG18" s="64"/>
      <c r="OH18" s="64"/>
      <c r="OI18" s="64"/>
      <c r="OJ18" s="64"/>
      <c r="OK18" s="64"/>
      <c r="OL18" s="64"/>
      <c r="OM18" s="64"/>
      <c r="ON18" s="64"/>
      <c r="OO18" s="64"/>
      <c r="OP18" s="64"/>
      <c r="OQ18" s="64"/>
      <c r="OR18" s="64"/>
      <c r="OS18" s="64"/>
      <c r="OT18" s="64"/>
      <c r="OU18" s="64"/>
      <c r="OV18" s="64"/>
      <c r="OW18" s="64"/>
      <c r="OX18" s="64"/>
      <c r="OY18" s="64"/>
      <c r="OZ18" s="64"/>
      <c r="PA18" s="64"/>
      <c r="PB18" s="64"/>
      <c r="PC18" s="64"/>
      <c r="PD18" s="64"/>
      <c r="PE18" s="64"/>
      <c r="PF18" s="64"/>
      <c r="PG18" s="64"/>
      <c r="PH18" s="64"/>
      <c r="PI18" s="64"/>
      <c r="PJ18" s="64"/>
      <c r="PK18" s="64"/>
      <c r="PL18" s="64"/>
      <c r="PM18" s="64"/>
      <c r="PN18" s="64"/>
      <c r="PO18" s="64"/>
      <c r="PP18" s="64"/>
      <c r="PQ18" s="64"/>
      <c r="PR18" s="64"/>
      <c r="PS18" s="64"/>
      <c r="PT18" s="64"/>
      <c r="PU18" s="64"/>
      <c r="PV18" s="64"/>
      <c r="PW18" s="64"/>
      <c r="PX18" s="64"/>
      <c r="PY18" s="64"/>
      <c r="PZ18" s="64"/>
      <c r="QA18" s="64"/>
      <c r="QB18" s="64"/>
      <c r="QC18" s="64"/>
      <c r="QD18" s="64"/>
      <c r="QE18" s="64"/>
      <c r="QF18" s="64"/>
      <c r="QG18" s="64"/>
      <c r="QH18" s="64"/>
      <c r="QI18" s="64"/>
      <c r="QJ18" s="64"/>
      <c r="QK18" s="64"/>
      <c r="QL18" s="64"/>
      <c r="QM18" s="64"/>
      <c r="QN18" s="64"/>
      <c r="QO18" s="64"/>
      <c r="QP18" s="64"/>
      <c r="QQ18" s="64"/>
      <c r="QR18" s="64"/>
      <c r="QS18" s="64"/>
      <c r="QT18" s="64"/>
      <c r="QU18" s="64"/>
      <c r="QV18" s="64"/>
      <c r="QW18" s="64"/>
      <c r="QX18" s="64"/>
      <c r="QY18" s="64"/>
      <c r="QZ18" s="64"/>
      <c r="RA18" s="64"/>
      <c r="RB18" s="64"/>
      <c r="RC18" s="64"/>
      <c r="RD18" s="64"/>
      <c r="RE18" s="64"/>
      <c r="RF18" s="64"/>
      <c r="RG18" s="64"/>
      <c r="RH18" s="64"/>
      <c r="RI18" s="64"/>
      <c r="RJ18" s="64"/>
      <c r="RK18" s="64"/>
      <c r="RL18" s="64"/>
      <c r="RM18" s="64"/>
      <c r="RN18" s="64"/>
      <c r="RO18" s="64"/>
      <c r="RP18" s="64"/>
      <c r="RQ18" s="64"/>
      <c r="RR18" s="64"/>
      <c r="RS18" s="64"/>
      <c r="RT18" s="64"/>
      <c r="RU18" s="64"/>
      <c r="RV18" s="64"/>
      <c r="RW18" s="64"/>
      <c r="RX18" s="64"/>
      <c r="RY18" s="64"/>
      <c r="RZ18" s="64"/>
      <c r="SA18" s="64"/>
      <c r="SB18" s="64"/>
      <c r="SC18" s="64"/>
      <c r="SD18" s="64"/>
      <c r="SE18" s="64"/>
      <c r="SF18" s="64"/>
      <c r="SG18" s="64"/>
      <c r="SH18" s="64"/>
      <c r="SI18" s="64"/>
      <c r="SJ18" s="64"/>
      <c r="SK18" s="64"/>
      <c r="SL18" s="64"/>
      <c r="SM18" s="64"/>
      <c r="SN18" s="64"/>
      <c r="SO18" s="64"/>
      <c r="SP18" s="64"/>
      <c r="SQ18" s="64"/>
      <c r="SR18" s="64"/>
      <c r="SS18" s="64"/>
      <c r="ST18" s="64"/>
      <c r="SU18" s="64"/>
      <c r="SV18" s="64"/>
      <c r="SW18" s="64"/>
      <c r="SX18" s="64"/>
      <c r="SY18" s="64"/>
      <c r="SZ18" s="64"/>
      <c r="TA18" s="64"/>
      <c r="TB18" s="64"/>
      <c r="TC18" s="64"/>
      <c r="TD18" s="64"/>
      <c r="TE18" s="64"/>
      <c r="TF18" s="64"/>
      <c r="TG18" s="64"/>
      <c r="TH18" s="64"/>
      <c r="TI18" s="64"/>
      <c r="TJ18" s="64"/>
      <c r="TK18" s="64"/>
      <c r="TL18" s="64"/>
      <c r="TM18" s="64"/>
      <c r="TN18" s="64"/>
      <c r="TO18" s="64"/>
      <c r="TP18" s="64"/>
      <c r="TQ18" s="64"/>
      <c r="TR18" s="64"/>
      <c r="TS18" s="64"/>
      <c r="TT18" s="64"/>
      <c r="TU18" s="64"/>
      <c r="TV18" s="64"/>
      <c r="TW18" s="64"/>
      <c r="TX18" s="64"/>
      <c r="TY18" s="64"/>
      <c r="TZ18" s="64"/>
      <c r="UA18" s="64"/>
      <c r="UB18" s="64"/>
      <c r="UC18" s="64"/>
      <c r="UD18" s="64"/>
      <c r="UE18" s="64"/>
      <c r="UF18" s="64"/>
      <c r="UG18" s="64"/>
      <c r="UH18" s="64"/>
      <c r="UI18" s="64"/>
      <c r="UJ18" s="64"/>
      <c r="UK18" s="64"/>
      <c r="UL18" s="64"/>
      <c r="UM18" s="64"/>
      <c r="UN18" s="64"/>
      <c r="UO18" s="64"/>
      <c r="UP18" s="64"/>
      <c r="UQ18" s="64"/>
      <c r="UR18" s="64"/>
      <c r="US18" s="64"/>
      <c r="UT18" s="64"/>
      <c r="UU18" s="64"/>
      <c r="UV18" s="64"/>
      <c r="UW18" s="64"/>
      <c r="UX18" s="64"/>
      <c r="UY18" s="64"/>
      <c r="UZ18" s="64"/>
      <c r="VA18" s="64"/>
      <c r="VB18" s="64"/>
      <c r="VC18" s="64"/>
      <c r="VD18" s="64"/>
      <c r="VE18" s="64"/>
      <c r="VF18" s="64"/>
      <c r="VG18" s="64"/>
      <c r="VH18" s="64"/>
      <c r="VI18" s="64"/>
      <c r="VJ18" s="64"/>
      <c r="VK18" s="64"/>
      <c r="VL18" s="64"/>
      <c r="VM18" s="64"/>
      <c r="VN18" s="64"/>
      <c r="VO18" s="64"/>
      <c r="VP18" s="64"/>
      <c r="VQ18" s="64"/>
      <c r="VR18" s="64"/>
      <c r="VS18" s="64"/>
      <c r="VT18" s="64"/>
      <c r="VU18" s="64"/>
      <c r="VV18" s="64"/>
      <c r="VW18" s="64"/>
      <c r="VX18" s="64"/>
      <c r="VY18" s="64"/>
      <c r="VZ18" s="64"/>
      <c r="WA18" s="64"/>
      <c r="WB18" s="64"/>
      <c r="WC18" s="64"/>
      <c r="WD18" s="64"/>
      <c r="WE18" s="64"/>
      <c r="WF18" s="64"/>
      <c r="WG18" s="64"/>
      <c r="WH18" s="64"/>
      <c r="WI18" s="64"/>
      <c r="WJ18" s="64"/>
      <c r="WK18" s="64"/>
      <c r="WL18" s="64"/>
      <c r="WM18" s="64"/>
      <c r="WN18" s="64"/>
      <c r="WO18" s="64"/>
      <c r="WP18" s="64"/>
      <c r="WQ18" s="64"/>
      <c r="WR18" s="64"/>
      <c r="WS18" s="64"/>
      <c r="WT18" s="64"/>
      <c r="WU18" s="64"/>
      <c r="WV18" s="64"/>
      <c r="WW18" s="64"/>
      <c r="WX18" s="64"/>
      <c r="WY18" s="64"/>
      <c r="WZ18" s="64"/>
      <c r="XA18" s="64"/>
      <c r="XB18" s="64"/>
      <c r="XC18" s="64"/>
      <c r="XD18" s="64"/>
      <c r="XE18" s="64"/>
      <c r="XF18" s="64"/>
      <c r="XG18" s="64"/>
      <c r="XH18" s="64"/>
      <c r="XI18" s="64"/>
      <c r="XJ18" s="64"/>
      <c r="XK18" s="64"/>
      <c r="XL18" s="64"/>
      <c r="XM18" s="64"/>
      <c r="XN18" s="64"/>
      <c r="XO18" s="64"/>
      <c r="XP18" s="64"/>
      <c r="XQ18" s="64"/>
      <c r="XR18" s="64"/>
      <c r="XS18" s="64"/>
      <c r="XT18" s="64"/>
      <c r="XU18" s="64"/>
      <c r="XV18" s="64"/>
      <c r="XW18" s="64"/>
      <c r="XX18" s="64"/>
      <c r="XY18" s="64"/>
      <c r="XZ18" s="64"/>
      <c r="YA18" s="64"/>
      <c r="YB18" s="64"/>
      <c r="YC18" s="64"/>
      <c r="YD18" s="64"/>
      <c r="YE18" s="64"/>
      <c r="YF18" s="64"/>
      <c r="YG18" s="64"/>
      <c r="YH18" s="64"/>
      <c r="YI18" s="64"/>
      <c r="YJ18" s="64"/>
      <c r="YK18" s="64"/>
      <c r="YL18" s="64"/>
      <c r="YM18" s="64"/>
      <c r="YN18" s="64"/>
      <c r="YO18" s="64"/>
      <c r="YP18" s="64"/>
      <c r="YQ18" s="64"/>
      <c r="YR18" s="64"/>
      <c r="YS18" s="64"/>
      <c r="YT18" s="64"/>
      <c r="YU18" s="64"/>
      <c r="YV18" s="64"/>
      <c r="YW18" s="64"/>
      <c r="YX18" s="64"/>
      <c r="YY18" s="64"/>
      <c r="YZ18" s="64"/>
      <c r="ZA18" s="64"/>
      <c r="ZB18" s="64"/>
      <c r="ZC18" s="64"/>
      <c r="ZD18" s="64"/>
      <c r="ZE18" s="64"/>
      <c r="ZF18" s="64"/>
      <c r="ZG18" s="64"/>
      <c r="ZH18" s="64"/>
      <c r="ZI18" s="64"/>
      <c r="ZJ18" s="64"/>
      <c r="ZK18" s="64"/>
      <c r="ZL18" s="64"/>
      <c r="ZM18" s="64"/>
      <c r="ZN18" s="64"/>
      <c r="ZO18" s="64"/>
      <c r="ZP18" s="64"/>
      <c r="ZQ18" s="64"/>
      <c r="ZR18" s="64"/>
      <c r="ZS18" s="64"/>
      <c r="ZT18" s="64"/>
      <c r="ZU18" s="64"/>
      <c r="ZV18" s="64"/>
      <c r="ZW18" s="64"/>
      <c r="ZX18" s="64"/>
      <c r="ZY18" s="64"/>
      <c r="ZZ18" s="64"/>
      <c r="AAA18" s="64"/>
      <c r="AAB18" s="64"/>
      <c r="AAC18" s="64"/>
      <c r="AAD18" s="64"/>
      <c r="AAE18" s="64"/>
      <c r="AAF18" s="64"/>
      <c r="AAG18" s="64"/>
      <c r="AAH18" s="64"/>
      <c r="AAI18" s="64"/>
      <c r="AAJ18" s="64"/>
      <c r="AAK18" s="64"/>
      <c r="AAL18" s="64"/>
      <c r="AAM18" s="64"/>
      <c r="AAN18" s="64"/>
      <c r="AAO18" s="64"/>
      <c r="AAP18" s="64"/>
      <c r="AAQ18" s="64"/>
      <c r="AAR18" s="64"/>
      <c r="AAS18" s="64"/>
      <c r="AAT18" s="64"/>
      <c r="AAU18" s="64"/>
      <c r="AAV18" s="64"/>
      <c r="AAW18" s="64"/>
      <c r="AAX18" s="64"/>
      <c r="AAY18" s="64"/>
      <c r="AAZ18" s="64"/>
      <c r="ABA18" s="64"/>
      <c r="ABB18" s="64"/>
      <c r="ABC18" s="64"/>
      <c r="ABD18" s="64"/>
      <c r="ABE18" s="64"/>
      <c r="ABF18" s="64"/>
      <c r="ABG18" s="64"/>
      <c r="ABH18" s="64"/>
      <c r="ABI18" s="64"/>
      <c r="ABJ18" s="64"/>
      <c r="ABK18" s="64"/>
      <c r="ABL18" s="64"/>
      <c r="ABM18" s="64"/>
      <c r="ABN18" s="64"/>
      <c r="ABO18" s="64"/>
      <c r="ABP18" s="64"/>
      <c r="ABQ18" s="64"/>
      <c r="ABR18" s="64"/>
      <c r="ABS18" s="64"/>
      <c r="ABT18" s="64"/>
      <c r="ABU18" s="64"/>
      <c r="ABV18" s="64"/>
      <c r="ABW18" s="64"/>
      <c r="ABX18" s="64"/>
      <c r="ABY18" s="64"/>
      <c r="ABZ18" s="64"/>
      <c r="ACA18" s="64"/>
      <c r="ACB18" s="64"/>
      <c r="ACC18" s="64"/>
      <c r="ACD18" s="64"/>
      <c r="ACE18" s="64"/>
      <c r="ACF18" s="64"/>
      <c r="ACG18" s="64"/>
      <c r="ACH18" s="64"/>
      <c r="ACI18" s="64"/>
      <c r="ACJ18" s="64"/>
      <c r="ACK18" s="64"/>
      <c r="ACL18" s="64"/>
      <c r="ACM18" s="64"/>
      <c r="ACN18" s="64"/>
      <c r="ACO18" s="64"/>
      <c r="ACP18" s="64"/>
      <c r="ACQ18" s="64"/>
      <c r="ACR18" s="64"/>
      <c r="ACS18" s="64"/>
      <c r="ACT18" s="64"/>
      <c r="ACU18" s="64"/>
      <c r="ACV18" s="64"/>
      <c r="ACW18" s="64"/>
      <c r="ACX18" s="64"/>
      <c r="ACY18" s="64"/>
      <c r="ACZ18" s="64"/>
      <c r="ADA18" s="64"/>
      <c r="ADB18" s="64"/>
      <c r="ADC18" s="64"/>
      <c r="ADD18" s="64"/>
      <c r="ADE18" s="64"/>
      <c r="ADF18" s="64"/>
      <c r="ADG18" s="64"/>
      <c r="ADH18" s="64"/>
      <c r="ADI18" s="64"/>
      <c r="ADJ18" s="64"/>
      <c r="ADK18" s="64"/>
      <c r="ADL18" s="64"/>
      <c r="ADM18" s="64"/>
      <c r="ADN18" s="64"/>
      <c r="ADO18" s="64"/>
      <c r="ADP18" s="64"/>
      <c r="ADQ18" s="64"/>
      <c r="ADR18" s="64"/>
      <c r="ADS18" s="64"/>
      <c r="ADT18" s="64"/>
      <c r="ADU18" s="64"/>
      <c r="ADV18" s="64"/>
      <c r="ADW18" s="64"/>
      <c r="ADX18" s="64"/>
      <c r="ADY18" s="64"/>
      <c r="ADZ18" s="64"/>
      <c r="AEA18" s="64"/>
      <c r="AEB18" s="64"/>
      <c r="AEC18" s="64"/>
      <c r="AED18" s="64"/>
      <c r="AEE18" s="64"/>
      <c r="AEF18" s="64"/>
      <c r="AEG18" s="64"/>
      <c r="AEH18" s="64"/>
      <c r="AEI18" s="64"/>
      <c r="AEJ18" s="64"/>
      <c r="AEK18" s="64"/>
      <c r="AEL18" s="64"/>
      <c r="AEM18" s="64"/>
      <c r="AEN18" s="64"/>
      <c r="AEO18" s="64"/>
      <c r="AEP18" s="64"/>
      <c r="AEQ18" s="64"/>
      <c r="AER18" s="64"/>
      <c r="AES18" s="64"/>
      <c r="AET18" s="64"/>
      <c r="AEU18" s="64"/>
      <c r="AEV18" s="64"/>
      <c r="AEW18" s="64"/>
      <c r="AEX18" s="64"/>
      <c r="AEY18" s="64"/>
      <c r="AEZ18" s="64"/>
      <c r="AFA18" s="64"/>
      <c r="AFB18" s="64"/>
      <c r="AFC18" s="64"/>
      <c r="AFD18" s="64"/>
      <c r="AFE18" s="64"/>
      <c r="AFF18" s="64"/>
      <c r="AFG18" s="64"/>
      <c r="AFH18" s="64"/>
      <c r="AFI18" s="64"/>
      <c r="AFJ18" s="64"/>
      <c r="AFK18" s="64"/>
      <c r="AFL18" s="64"/>
      <c r="AFM18" s="64"/>
      <c r="AFN18" s="64"/>
      <c r="AFO18" s="64"/>
      <c r="AFP18" s="64"/>
      <c r="AFQ18" s="64"/>
      <c r="AFR18" s="64"/>
      <c r="AFS18" s="64"/>
      <c r="AFT18" s="64"/>
      <c r="AFU18" s="64"/>
      <c r="AFV18" s="64"/>
      <c r="AFW18" s="64"/>
      <c r="AFX18" s="64"/>
      <c r="AFY18" s="64"/>
      <c r="AFZ18" s="64"/>
      <c r="AGA18" s="64"/>
      <c r="AGB18" s="64"/>
      <c r="AGC18" s="64"/>
      <c r="AGD18" s="64"/>
      <c r="AGE18" s="64"/>
      <c r="AGF18" s="64"/>
      <c r="AGG18" s="64"/>
      <c r="AGH18" s="64"/>
      <c r="AGI18" s="64"/>
      <c r="AGJ18" s="64"/>
      <c r="AGK18" s="64"/>
      <c r="AGL18" s="64"/>
      <c r="AGM18" s="64"/>
      <c r="AGN18" s="64"/>
      <c r="AGO18" s="64"/>
      <c r="AGP18" s="64"/>
      <c r="AGQ18" s="64"/>
      <c r="AGR18" s="64"/>
      <c r="AGS18" s="64"/>
      <c r="AGT18" s="64"/>
      <c r="AGU18" s="64"/>
      <c r="AGV18" s="64"/>
      <c r="AGW18" s="64"/>
      <c r="AGX18" s="64"/>
      <c r="AGY18" s="64"/>
      <c r="AGZ18" s="64"/>
      <c r="AHA18" s="64"/>
      <c r="AHB18" s="64"/>
      <c r="AHC18" s="64"/>
      <c r="AHD18" s="64"/>
      <c r="AHE18" s="64"/>
      <c r="AHF18" s="64"/>
      <c r="AHG18" s="64"/>
      <c r="AHH18" s="64"/>
      <c r="AHI18" s="64"/>
      <c r="AHJ18" s="64"/>
      <c r="AHK18" s="64"/>
      <c r="AHL18" s="64"/>
      <c r="AHM18" s="64"/>
      <c r="AHN18" s="64"/>
      <c r="AHO18" s="64"/>
      <c r="AHP18" s="64"/>
      <c r="AHQ18" s="64"/>
      <c r="AHR18" s="64"/>
      <c r="AHS18" s="64"/>
      <c r="AHT18" s="64"/>
      <c r="AHU18" s="64"/>
      <c r="AHV18" s="64"/>
      <c r="AHW18" s="64"/>
      <c r="AHX18" s="64"/>
      <c r="AHY18" s="64"/>
      <c r="AHZ18" s="64"/>
      <c r="AIA18" s="64"/>
      <c r="AIB18" s="64"/>
      <c r="AIC18" s="64"/>
      <c r="AID18" s="64"/>
      <c r="AIE18" s="64"/>
      <c r="AIF18" s="64"/>
      <c r="AIG18" s="64"/>
      <c r="AIH18" s="64"/>
      <c r="AII18" s="64"/>
      <c r="AIJ18" s="64"/>
      <c r="AIK18" s="64"/>
      <c r="AIL18" s="64"/>
      <c r="AIM18" s="64"/>
      <c r="AIN18" s="64"/>
      <c r="AIO18" s="64"/>
      <c r="AIP18" s="64"/>
      <c r="AIQ18" s="64"/>
      <c r="AIR18" s="64"/>
      <c r="AIS18" s="64"/>
      <c r="AIT18" s="64"/>
      <c r="AIU18" s="64"/>
      <c r="AIV18" s="64"/>
      <c r="AIW18" s="64"/>
      <c r="AIX18" s="64"/>
      <c r="AIY18" s="64"/>
      <c r="AIZ18" s="64"/>
      <c r="AJA18" s="64"/>
      <c r="AJB18" s="64"/>
      <c r="AJC18" s="64"/>
      <c r="AJD18" s="64"/>
      <c r="AJE18" s="64"/>
      <c r="AJF18" s="64"/>
      <c r="AJG18" s="64"/>
      <c r="AJH18" s="64"/>
      <c r="AJI18" s="64"/>
      <c r="AJJ18" s="64"/>
      <c r="AJK18" s="64"/>
      <c r="AJL18" s="64"/>
      <c r="AJM18" s="64"/>
      <c r="AJN18" s="64"/>
      <c r="AJO18" s="64"/>
      <c r="AJP18" s="64"/>
      <c r="AJQ18" s="64"/>
      <c r="AJR18" s="64"/>
      <c r="AJS18" s="64"/>
      <c r="AJT18" s="64"/>
      <c r="AJU18" s="64"/>
      <c r="AJV18" s="64"/>
      <c r="AJW18" s="64"/>
      <c r="AJX18" s="64"/>
      <c r="AJY18" s="64"/>
      <c r="AJZ18" s="64"/>
      <c r="AKA18" s="64"/>
      <c r="AKB18" s="64"/>
      <c r="AKC18" s="64"/>
      <c r="AKD18" s="64"/>
      <c r="AKE18" s="64"/>
      <c r="AKF18" s="64"/>
      <c r="AKG18" s="64"/>
      <c r="AKH18" s="64"/>
      <c r="AKI18" s="64"/>
      <c r="AKJ18" s="64"/>
      <c r="AKK18" s="64"/>
      <c r="AKL18" s="64"/>
      <c r="AKM18" s="64"/>
      <c r="AKN18" s="64"/>
      <c r="AKO18" s="64"/>
      <c r="AKP18" s="64"/>
      <c r="AKQ18" s="64"/>
      <c r="AKR18" s="64"/>
      <c r="AKS18" s="64"/>
      <c r="AKT18" s="64"/>
      <c r="AKU18" s="64"/>
      <c r="AKV18" s="64"/>
      <c r="AKW18" s="64"/>
      <c r="AKX18" s="64"/>
      <c r="AKY18" s="64"/>
      <c r="AKZ18" s="64"/>
      <c r="ALA18" s="64"/>
      <c r="ALB18" s="64"/>
      <c r="ALC18" s="64"/>
      <c r="ALD18" s="64"/>
      <c r="ALE18" s="64"/>
      <c r="ALF18" s="64"/>
      <c r="ALG18" s="64"/>
      <c r="ALH18" s="64"/>
      <c r="ALI18" s="64"/>
      <c r="ALJ18" s="64"/>
      <c r="ALK18" s="64"/>
      <c r="ALL18" s="64"/>
      <c r="ALM18" s="64"/>
      <c r="ALN18" s="64"/>
      <c r="ALO18" s="64"/>
      <c r="ALP18" s="64"/>
      <c r="ALQ18" s="64"/>
    </row>
    <row r="19" spans="3:1005" ht="15.75" x14ac:dyDescent="0.25">
      <c r="C19" s="2" t="s">
        <v>135</v>
      </c>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c r="IU19" s="65"/>
      <c r="IV19" s="65"/>
      <c r="IW19" s="65"/>
      <c r="IX19" s="65"/>
      <c r="IY19" s="65"/>
      <c r="IZ19" s="65"/>
      <c r="JA19" s="65"/>
      <c r="JB19" s="65"/>
      <c r="JC19" s="65"/>
      <c r="JD19" s="65"/>
      <c r="JE19" s="65"/>
      <c r="JF19" s="65"/>
      <c r="JG19" s="65"/>
      <c r="JH19" s="65"/>
      <c r="JI19" s="65"/>
      <c r="JJ19" s="65"/>
      <c r="JK19" s="65"/>
      <c r="JL19" s="65"/>
      <c r="JM19" s="65"/>
      <c r="JN19" s="65"/>
      <c r="JO19" s="65"/>
      <c r="JP19" s="65"/>
      <c r="JQ19" s="65"/>
      <c r="JR19" s="65"/>
      <c r="JS19" s="65"/>
      <c r="JT19" s="65"/>
      <c r="JU19" s="65"/>
      <c r="JV19" s="65"/>
      <c r="JW19" s="65"/>
      <c r="JX19" s="65"/>
      <c r="JY19" s="65"/>
      <c r="JZ19" s="65"/>
      <c r="KA19" s="65"/>
      <c r="KB19" s="65"/>
      <c r="KC19" s="65"/>
      <c r="KD19" s="65"/>
      <c r="KE19" s="65"/>
      <c r="KF19" s="65"/>
      <c r="KG19" s="65"/>
      <c r="KH19" s="65"/>
      <c r="KI19" s="65"/>
      <c r="KJ19" s="65"/>
      <c r="KK19" s="65"/>
      <c r="KL19" s="65"/>
      <c r="KM19" s="65"/>
      <c r="KN19" s="65"/>
      <c r="KO19" s="65"/>
      <c r="KP19" s="65"/>
      <c r="KQ19" s="65"/>
      <c r="KR19" s="65"/>
      <c r="KS19" s="65"/>
      <c r="KT19" s="65"/>
      <c r="KU19" s="65"/>
      <c r="KV19" s="65"/>
      <c r="KW19" s="65"/>
      <c r="KX19" s="65"/>
      <c r="KY19" s="65"/>
      <c r="KZ19" s="65"/>
      <c r="LA19" s="65"/>
      <c r="LB19" s="65"/>
      <c r="LC19" s="65"/>
      <c r="LD19" s="65"/>
      <c r="LE19" s="65"/>
      <c r="LF19" s="65"/>
      <c r="LG19" s="65"/>
      <c r="LH19" s="65"/>
      <c r="LI19" s="65"/>
      <c r="LJ19" s="65"/>
      <c r="LK19" s="65"/>
      <c r="LL19" s="65"/>
      <c r="LM19" s="65"/>
      <c r="LN19" s="65"/>
      <c r="LO19" s="65"/>
      <c r="LP19" s="65"/>
      <c r="LQ19" s="65"/>
      <c r="LR19" s="65"/>
      <c r="LS19" s="65"/>
      <c r="LT19" s="65"/>
      <c r="LU19" s="65"/>
      <c r="LV19" s="65"/>
      <c r="LW19" s="65"/>
      <c r="LX19" s="65"/>
      <c r="LY19" s="65"/>
      <c r="LZ19" s="65"/>
      <c r="MA19" s="65"/>
      <c r="MB19" s="65"/>
      <c r="MC19" s="65"/>
      <c r="MD19" s="65"/>
      <c r="ME19" s="65"/>
      <c r="MF19" s="65"/>
      <c r="MG19" s="65"/>
      <c r="MH19" s="65"/>
      <c r="MI19" s="65"/>
      <c r="MJ19" s="65"/>
      <c r="MK19" s="65"/>
      <c r="ML19" s="65"/>
      <c r="MM19" s="65"/>
      <c r="MN19" s="65"/>
      <c r="MO19" s="65"/>
      <c r="MP19" s="65"/>
      <c r="MQ19" s="65"/>
      <c r="MR19" s="65"/>
      <c r="MS19" s="65"/>
      <c r="MT19" s="65"/>
      <c r="MU19" s="65"/>
      <c r="MV19" s="65"/>
      <c r="MW19" s="65"/>
      <c r="MX19" s="65"/>
      <c r="MY19" s="65"/>
      <c r="MZ19" s="65"/>
      <c r="NA19" s="65"/>
      <c r="NB19" s="65"/>
      <c r="NC19" s="65"/>
      <c r="ND19" s="65"/>
      <c r="NE19" s="65"/>
      <c r="NF19" s="65"/>
      <c r="NG19" s="65"/>
      <c r="NH19" s="65"/>
      <c r="NI19" s="65"/>
      <c r="NJ19" s="65"/>
      <c r="NK19" s="65"/>
      <c r="NL19" s="65"/>
      <c r="NM19" s="65"/>
      <c r="NN19" s="65"/>
      <c r="NO19" s="65"/>
      <c r="NP19" s="65"/>
      <c r="NQ19" s="65"/>
      <c r="NR19" s="65"/>
      <c r="NS19" s="65"/>
      <c r="NT19" s="65"/>
      <c r="NU19" s="65"/>
      <c r="NV19" s="65"/>
      <c r="NW19" s="65"/>
      <c r="NX19" s="65"/>
      <c r="NY19" s="65"/>
      <c r="NZ19" s="65"/>
      <c r="OA19" s="65"/>
      <c r="OB19" s="65"/>
      <c r="OC19" s="65"/>
      <c r="OD19" s="65"/>
      <c r="OE19" s="65"/>
      <c r="OF19" s="65"/>
      <c r="OG19" s="65"/>
      <c r="OH19" s="65"/>
      <c r="OI19" s="65"/>
      <c r="OJ19" s="65"/>
      <c r="OK19" s="65"/>
      <c r="OL19" s="65"/>
      <c r="OM19" s="65"/>
      <c r="ON19" s="65"/>
      <c r="OO19" s="65"/>
      <c r="OP19" s="65"/>
      <c r="OQ19" s="65"/>
      <c r="OR19" s="65"/>
      <c r="OS19" s="65"/>
      <c r="OT19" s="65"/>
      <c r="OU19" s="65"/>
      <c r="OV19" s="65"/>
      <c r="OW19" s="65"/>
      <c r="OX19" s="65"/>
      <c r="OY19" s="65"/>
      <c r="OZ19" s="65"/>
      <c r="PA19" s="65"/>
      <c r="PB19" s="65"/>
      <c r="PC19" s="65"/>
      <c r="PD19" s="65"/>
      <c r="PE19" s="65"/>
      <c r="PF19" s="65"/>
      <c r="PG19" s="65"/>
      <c r="PH19" s="65"/>
      <c r="PI19" s="65"/>
      <c r="PJ19" s="65"/>
      <c r="PK19" s="65"/>
      <c r="PL19" s="65"/>
      <c r="PM19" s="65"/>
      <c r="PN19" s="65"/>
      <c r="PO19" s="65"/>
      <c r="PP19" s="65"/>
      <c r="PQ19" s="65"/>
      <c r="PR19" s="65"/>
      <c r="PS19" s="65"/>
      <c r="PT19" s="65"/>
      <c r="PU19" s="65"/>
      <c r="PV19" s="65"/>
      <c r="PW19" s="65"/>
      <c r="PX19" s="65"/>
      <c r="PY19" s="65"/>
      <c r="PZ19" s="65"/>
      <c r="QA19" s="65"/>
      <c r="QB19" s="65"/>
      <c r="QC19" s="65"/>
      <c r="QD19" s="65"/>
      <c r="QE19" s="65"/>
      <c r="QF19" s="65"/>
      <c r="QG19" s="65"/>
      <c r="QH19" s="65"/>
      <c r="QI19" s="65"/>
      <c r="QJ19" s="65"/>
      <c r="QK19" s="65"/>
      <c r="QL19" s="65"/>
      <c r="QM19" s="65"/>
      <c r="QN19" s="65"/>
      <c r="QO19" s="65"/>
      <c r="QP19" s="65"/>
      <c r="QQ19" s="65"/>
      <c r="QR19" s="65"/>
      <c r="QS19" s="65"/>
      <c r="QT19" s="65"/>
      <c r="QU19" s="65"/>
      <c r="QV19" s="65"/>
      <c r="QW19" s="65"/>
      <c r="QX19" s="65"/>
      <c r="QY19" s="65"/>
      <c r="QZ19" s="65"/>
      <c r="RA19" s="65"/>
      <c r="RB19" s="65"/>
      <c r="RC19" s="65"/>
      <c r="RD19" s="65"/>
      <c r="RE19" s="65"/>
      <c r="RF19" s="65"/>
      <c r="RG19" s="65"/>
      <c r="RH19" s="65"/>
      <c r="RI19" s="65"/>
      <c r="RJ19" s="65"/>
      <c r="RK19" s="65"/>
      <c r="RL19" s="65"/>
      <c r="RM19" s="65"/>
      <c r="RN19" s="65"/>
      <c r="RO19" s="65"/>
      <c r="RP19" s="65"/>
      <c r="RQ19" s="65"/>
      <c r="RR19" s="65"/>
      <c r="RS19" s="65"/>
      <c r="RT19" s="65"/>
      <c r="RU19" s="65"/>
      <c r="RV19" s="65"/>
      <c r="RW19" s="65"/>
      <c r="RX19" s="65"/>
      <c r="RY19" s="65"/>
      <c r="RZ19" s="65"/>
      <c r="SA19" s="65"/>
      <c r="SB19" s="65"/>
      <c r="SC19" s="65"/>
      <c r="SD19" s="65"/>
      <c r="SE19" s="65"/>
      <c r="SF19" s="65"/>
      <c r="SG19" s="65"/>
      <c r="SH19" s="65"/>
      <c r="SI19" s="65"/>
      <c r="SJ19" s="65"/>
      <c r="SK19" s="65"/>
      <c r="SL19" s="65"/>
      <c r="SM19" s="65"/>
      <c r="SN19" s="65"/>
      <c r="SO19" s="65"/>
      <c r="SP19" s="65"/>
      <c r="SQ19" s="65"/>
      <c r="SR19" s="65"/>
      <c r="SS19" s="65"/>
      <c r="ST19" s="65"/>
      <c r="SU19" s="65"/>
      <c r="SV19" s="65"/>
      <c r="SW19" s="65"/>
      <c r="SX19" s="65"/>
      <c r="SY19" s="65"/>
      <c r="SZ19" s="65"/>
      <c r="TA19" s="65"/>
      <c r="TB19" s="65"/>
      <c r="TC19" s="65"/>
      <c r="TD19" s="65"/>
      <c r="TE19" s="65"/>
      <c r="TF19" s="65"/>
      <c r="TG19" s="65"/>
      <c r="TH19" s="65"/>
      <c r="TI19" s="65"/>
      <c r="TJ19" s="65"/>
      <c r="TK19" s="65"/>
      <c r="TL19" s="65"/>
      <c r="TM19" s="65"/>
      <c r="TN19" s="65"/>
      <c r="TO19" s="65"/>
      <c r="TP19" s="65"/>
      <c r="TQ19" s="65"/>
      <c r="TR19" s="65"/>
      <c r="TS19" s="65"/>
      <c r="TT19" s="65"/>
      <c r="TU19" s="65"/>
      <c r="TV19" s="65"/>
      <c r="TW19" s="65"/>
      <c r="TX19" s="65"/>
      <c r="TY19" s="65"/>
      <c r="TZ19" s="65"/>
      <c r="UA19" s="65"/>
      <c r="UB19" s="65"/>
      <c r="UC19" s="65"/>
      <c r="UD19" s="65"/>
      <c r="UE19" s="65"/>
      <c r="UF19" s="65"/>
      <c r="UG19" s="65"/>
      <c r="UH19" s="65"/>
      <c r="UI19" s="65"/>
      <c r="UJ19" s="65"/>
      <c r="UK19" s="65"/>
      <c r="UL19" s="65"/>
      <c r="UM19" s="65"/>
      <c r="UN19" s="65"/>
      <c r="UO19" s="65"/>
      <c r="UP19" s="65"/>
      <c r="UQ19" s="65"/>
      <c r="UR19" s="65"/>
      <c r="US19" s="65"/>
      <c r="UT19" s="65"/>
      <c r="UU19" s="65"/>
      <c r="UV19" s="65"/>
      <c r="UW19" s="65"/>
      <c r="UX19" s="65"/>
      <c r="UY19" s="65"/>
      <c r="UZ19" s="65"/>
      <c r="VA19" s="65"/>
      <c r="VB19" s="65"/>
      <c r="VC19" s="65"/>
      <c r="VD19" s="65"/>
      <c r="VE19" s="65"/>
      <c r="VF19" s="65"/>
      <c r="VG19" s="65"/>
      <c r="VH19" s="65"/>
      <c r="VI19" s="65"/>
      <c r="VJ19" s="65"/>
      <c r="VK19" s="65"/>
      <c r="VL19" s="65"/>
      <c r="VM19" s="65"/>
      <c r="VN19" s="65"/>
      <c r="VO19" s="65"/>
      <c r="VP19" s="65"/>
      <c r="VQ19" s="65"/>
      <c r="VR19" s="65"/>
      <c r="VS19" s="65"/>
      <c r="VT19" s="65"/>
      <c r="VU19" s="65"/>
      <c r="VV19" s="65"/>
      <c r="VW19" s="65"/>
      <c r="VX19" s="65"/>
      <c r="VY19" s="65"/>
      <c r="VZ19" s="65"/>
      <c r="WA19" s="65"/>
      <c r="WB19" s="65"/>
      <c r="WC19" s="65"/>
      <c r="WD19" s="65"/>
      <c r="WE19" s="65"/>
      <c r="WF19" s="65"/>
      <c r="WG19" s="65"/>
      <c r="WH19" s="65"/>
      <c r="WI19" s="65"/>
      <c r="WJ19" s="65"/>
      <c r="WK19" s="65"/>
      <c r="WL19" s="65"/>
      <c r="WM19" s="65"/>
      <c r="WN19" s="65"/>
      <c r="WO19" s="65"/>
      <c r="WP19" s="65"/>
      <c r="WQ19" s="65"/>
      <c r="WR19" s="65"/>
      <c r="WS19" s="65"/>
      <c r="WT19" s="65"/>
      <c r="WU19" s="65"/>
      <c r="WV19" s="65"/>
      <c r="WW19" s="65"/>
      <c r="WX19" s="65"/>
      <c r="WY19" s="65"/>
      <c r="WZ19" s="65"/>
      <c r="XA19" s="65"/>
      <c r="XB19" s="65"/>
      <c r="XC19" s="65"/>
      <c r="XD19" s="65"/>
      <c r="XE19" s="65"/>
      <c r="XF19" s="65"/>
      <c r="XG19" s="65"/>
      <c r="XH19" s="65"/>
      <c r="XI19" s="65"/>
      <c r="XJ19" s="65"/>
      <c r="XK19" s="65"/>
      <c r="XL19" s="65"/>
      <c r="XM19" s="65"/>
      <c r="XN19" s="65"/>
      <c r="XO19" s="65"/>
      <c r="XP19" s="65"/>
      <c r="XQ19" s="65"/>
      <c r="XR19" s="65"/>
      <c r="XS19" s="65"/>
      <c r="XT19" s="65"/>
      <c r="XU19" s="65"/>
      <c r="XV19" s="65"/>
      <c r="XW19" s="65"/>
      <c r="XX19" s="65"/>
      <c r="XY19" s="65"/>
      <c r="XZ19" s="65"/>
      <c r="YA19" s="65"/>
      <c r="YB19" s="65"/>
      <c r="YC19" s="65"/>
      <c r="YD19" s="65"/>
      <c r="YE19" s="65"/>
      <c r="YF19" s="65"/>
      <c r="YG19" s="65"/>
      <c r="YH19" s="65"/>
      <c r="YI19" s="65"/>
      <c r="YJ19" s="65"/>
      <c r="YK19" s="65"/>
      <c r="YL19" s="65"/>
      <c r="YM19" s="65"/>
      <c r="YN19" s="65"/>
      <c r="YO19" s="65"/>
      <c r="YP19" s="65"/>
      <c r="YQ19" s="65"/>
      <c r="YR19" s="65"/>
      <c r="YS19" s="65"/>
      <c r="YT19" s="65"/>
      <c r="YU19" s="65"/>
      <c r="YV19" s="65"/>
      <c r="YW19" s="65"/>
      <c r="YX19" s="65"/>
      <c r="YY19" s="65"/>
      <c r="YZ19" s="65"/>
      <c r="ZA19" s="65"/>
      <c r="ZB19" s="65"/>
      <c r="ZC19" s="65"/>
      <c r="ZD19" s="65"/>
      <c r="ZE19" s="65"/>
      <c r="ZF19" s="65"/>
      <c r="ZG19" s="65"/>
      <c r="ZH19" s="65"/>
      <c r="ZI19" s="65"/>
      <c r="ZJ19" s="65"/>
      <c r="ZK19" s="65"/>
      <c r="ZL19" s="65"/>
      <c r="ZM19" s="65"/>
      <c r="ZN19" s="65"/>
      <c r="ZO19" s="65"/>
      <c r="ZP19" s="65"/>
      <c r="ZQ19" s="65"/>
      <c r="ZR19" s="65"/>
      <c r="ZS19" s="65"/>
      <c r="ZT19" s="65"/>
      <c r="ZU19" s="65"/>
      <c r="ZV19" s="65"/>
      <c r="ZW19" s="65"/>
      <c r="ZX19" s="65"/>
      <c r="ZY19" s="65"/>
      <c r="ZZ19" s="65"/>
      <c r="AAA19" s="65"/>
      <c r="AAB19" s="65"/>
      <c r="AAC19" s="65"/>
      <c r="AAD19" s="65"/>
      <c r="AAE19" s="65"/>
      <c r="AAF19" s="65"/>
      <c r="AAG19" s="65"/>
      <c r="AAH19" s="65"/>
      <c r="AAI19" s="65"/>
      <c r="AAJ19" s="65"/>
      <c r="AAK19" s="65"/>
      <c r="AAL19" s="65"/>
      <c r="AAM19" s="65"/>
      <c r="AAN19" s="65"/>
      <c r="AAO19" s="65"/>
      <c r="AAP19" s="65"/>
      <c r="AAQ19" s="65"/>
      <c r="AAR19" s="65"/>
      <c r="AAS19" s="65"/>
      <c r="AAT19" s="65"/>
      <c r="AAU19" s="65"/>
      <c r="AAV19" s="65"/>
      <c r="AAW19" s="65"/>
      <c r="AAX19" s="65"/>
      <c r="AAY19" s="65"/>
      <c r="AAZ19" s="65"/>
      <c r="ABA19" s="65"/>
      <c r="ABB19" s="65"/>
      <c r="ABC19" s="65"/>
      <c r="ABD19" s="65"/>
      <c r="ABE19" s="65"/>
      <c r="ABF19" s="65"/>
      <c r="ABG19" s="65"/>
      <c r="ABH19" s="65"/>
      <c r="ABI19" s="65"/>
      <c r="ABJ19" s="65"/>
      <c r="ABK19" s="65"/>
      <c r="ABL19" s="65"/>
      <c r="ABM19" s="65"/>
      <c r="ABN19" s="65"/>
      <c r="ABO19" s="65"/>
      <c r="ABP19" s="65"/>
      <c r="ABQ19" s="65"/>
      <c r="ABR19" s="65"/>
      <c r="ABS19" s="65"/>
      <c r="ABT19" s="65"/>
      <c r="ABU19" s="65"/>
      <c r="ABV19" s="65"/>
      <c r="ABW19" s="65"/>
      <c r="ABX19" s="65"/>
      <c r="ABY19" s="65"/>
      <c r="ABZ19" s="65"/>
      <c r="ACA19" s="65"/>
      <c r="ACB19" s="65"/>
      <c r="ACC19" s="65"/>
      <c r="ACD19" s="65"/>
      <c r="ACE19" s="65"/>
      <c r="ACF19" s="65"/>
      <c r="ACG19" s="65"/>
      <c r="ACH19" s="65"/>
      <c r="ACI19" s="65"/>
      <c r="ACJ19" s="65"/>
      <c r="ACK19" s="65"/>
      <c r="ACL19" s="65"/>
      <c r="ACM19" s="65"/>
      <c r="ACN19" s="65"/>
      <c r="ACO19" s="65"/>
      <c r="ACP19" s="65"/>
      <c r="ACQ19" s="65"/>
      <c r="ACR19" s="65"/>
      <c r="ACS19" s="65"/>
      <c r="ACT19" s="65"/>
      <c r="ACU19" s="65"/>
      <c r="ACV19" s="65"/>
      <c r="ACW19" s="65"/>
      <c r="ACX19" s="65"/>
      <c r="ACY19" s="65"/>
      <c r="ACZ19" s="65"/>
      <c r="ADA19" s="65"/>
      <c r="ADB19" s="65"/>
      <c r="ADC19" s="65"/>
      <c r="ADD19" s="65"/>
      <c r="ADE19" s="65"/>
      <c r="ADF19" s="65"/>
      <c r="ADG19" s="65"/>
      <c r="ADH19" s="65"/>
      <c r="ADI19" s="65"/>
      <c r="ADJ19" s="65"/>
      <c r="ADK19" s="65"/>
      <c r="ADL19" s="65"/>
      <c r="ADM19" s="65"/>
      <c r="ADN19" s="65"/>
      <c r="ADO19" s="65"/>
      <c r="ADP19" s="65"/>
      <c r="ADQ19" s="65"/>
      <c r="ADR19" s="65"/>
      <c r="ADS19" s="65"/>
      <c r="ADT19" s="65"/>
      <c r="ADU19" s="65"/>
      <c r="ADV19" s="65"/>
      <c r="ADW19" s="65"/>
      <c r="ADX19" s="65"/>
      <c r="ADY19" s="65"/>
      <c r="ADZ19" s="65"/>
      <c r="AEA19" s="65"/>
      <c r="AEB19" s="65"/>
      <c r="AEC19" s="65"/>
      <c r="AED19" s="65"/>
      <c r="AEE19" s="65"/>
      <c r="AEF19" s="65"/>
      <c r="AEG19" s="65"/>
      <c r="AEH19" s="65"/>
      <c r="AEI19" s="65"/>
      <c r="AEJ19" s="65"/>
      <c r="AEK19" s="65"/>
      <c r="AEL19" s="65"/>
      <c r="AEM19" s="65"/>
      <c r="AEN19" s="65"/>
      <c r="AEO19" s="65"/>
      <c r="AEP19" s="65"/>
      <c r="AEQ19" s="65"/>
      <c r="AER19" s="65"/>
      <c r="AES19" s="65"/>
      <c r="AET19" s="65"/>
      <c r="AEU19" s="65"/>
      <c r="AEV19" s="65"/>
      <c r="AEW19" s="65"/>
      <c r="AEX19" s="65"/>
      <c r="AEY19" s="65"/>
      <c r="AEZ19" s="65"/>
      <c r="AFA19" s="65"/>
      <c r="AFB19" s="65"/>
      <c r="AFC19" s="65"/>
      <c r="AFD19" s="65"/>
      <c r="AFE19" s="65"/>
      <c r="AFF19" s="65"/>
      <c r="AFG19" s="65"/>
      <c r="AFH19" s="65"/>
      <c r="AFI19" s="65"/>
      <c r="AFJ19" s="65"/>
      <c r="AFK19" s="65"/>
      <c r="AFL19" s="65"/>
      <c r="AFM19" s="65"/>
      <c r="AFN19" s="65"/>
      <c r="AFO19" s="65"/>
      <c r="AFP19" s="65"/>
      <c r="AFQ19" s="65"/>
      <c r="AFR19" s="65"/>
      <c r="AFS19" s="65"/>
      <c r="AFT19" s="65"/>
      <c r="AFU19" s="65"/>
      <c r="AFV19" s="65"/>
      <c r="AFW19" s="65"/>
      <c r="AFX19" s="65"/>
      <c r="AFY19" s="65"/>
      <c r="AFZ19" s="65"/>
      <c r="AGA19" s="65"/>
      <c r="AGB19" s="65"/>
      <c r="AGC19" s="65"/>
      <c r="AGD19" s="65"/>
      <c r="AGE19" s="65"/>
      <c r="AGF19" s="65"/>
      <c r="AGG19" s="65"/>
      <c r="AGH19" s="65"/>
      <c r="AGI19" s="65"/>
      <c r="AGJ19" s="65"/>
      <c r="AGK19" s="65"/>
      <c r="AGL19" s="65"/>
      <c r="AGM19" s="65"/>
      <c r="AGN19" s="65"/>
      <c r="AGO19" s="65"/>
      <c r="AGP19" s="65"/>
      <c r="AGQ19" s="65"/>
      <c r="AGR19" s="65"/>
      <c r="AGS19" s="65"/>
      <c r="AGT19" s="65"/>
      <c r="AGU19" s="65"/>
      <c r="AGV19" s="65"/>
      <c r="AGW19" s="65"/>
      <c r="AGX19" s="65"/>
      <c r="AGY19" s="65"/>
      <c r="AGZ19" s="65"/>
      <c r="AHA19" s="65"/>
      <c r="AHB19" s="65"/>
      <c r="AHC19" s="65"/>
      <c r="AHD19" s="65"/>
      <c r="AHE19" s="65"/>
      <c r="AHF19" s="65"/>
      <c r="AHG19" s="65"/>
      <c r="AHH19" s="65"/>
      <c r="AHI19" s="65"/>
      <c r="AHJ19" s="65"/>
      <c r="AHK19" s="65"/>
      <c r="AHL19" s="65"/>
      <c r="AHM19" s="65"/>
      <c r="AHN19" s="65"/>
      <c r="AHO19" s="65"/>
      <c r="AHP19" s="65"/>
      <c r="AHQ19" s="65"/>
      <c r="AHR19" s="65"/>
      <c r="AHS19" s="65"/>
      <c r="AHT19" s="65"/>
      <c r="AHU19" s="65"/>
      <c r="AHV19" s="65"/>
      <c r="AHW19" s="65"/>
      <c r="AHX19" s="65"/>
      <c r="AHY19" s="65"/>
      <c r="AHZ19" s="65"/>
      <c r="AIA19" s="65"/>
      <c r="AIB19" s="65"/>
      <c r="AIC19" s="65"/>
      <c r="AID19" s="65"/>
      <c r="AIE19" s="65"/>
      <c r="AIF19" s="65"/>
      <c r="AIG19" s="65"/>
      <c r="AIH19" s="65"/>
      <c r="AII19" s="65"/>
      <c r="AIJ19" s="65"/>
      <c r="AIK19" s="65"/>
      <c r="AIL19" s="65"/>
      <c r="AIM19" s="65"/>
      <c r="AIN19" s="65"/>
      <c r="AIO19" s="65"/>
      <c r="AIP19" s="65"/>
      <c r="AIQ19" s="65"/>
      <c r="AIR19" s="65"/>
      <c r="AIS19" s="65"/>
      <c r="AIT19" s="65"/>
      <c r="AIU19" s="65"/>
      <c r="AIV19" s="65"/>
      <c r="AIW19" s="65"/>
      <c r="AIX19" s="65"/>
      <c r="AIY19" s="65"/>
      <c r="AIZ19" s="65"/>
      <c r="AJA19" s="65"/>
      <c r="AJB19" s="65"/>
      <c r="AJC19" s="65"/>
      <c r="AJD19" s="65"/>
      <c r="AJE19" s="65"/>
      <c r="AJF19" s="65"/>
      <c r="AJG19" s="65"/>
      <c r="AJH19" s="65"/>
      <c r="AJI19" s="65"/>
      <c r="AJJ19" s="65"/>
      <c r="AJK19" s="65"/>
      <c r="AJL19" s="65"/>
      <c r="AJM19" s="65"/>
      <c r="AJN19" s="65"/>
      <c r="AJO19" s="65"/>
      <c r="AJP19" s="65"/>
      <c r="AJQ19" s="65"/>
      <c r="AJR19" s="65"/>
      <c r="AJS19" s="65"/>
      <c r="AJT19" s="65"/>
      <c r="AJU19" s="65"/>
      <c r="AJV19" s="65"/>
      <c r="AJW19" s="65"/>
      <c r="AJX19" s="65"/>
      <c r="AJY19" s="65"/>
      <c r="AJZ19" s="65"/>
      <c r="AKA19" s="65"/>
      <c r="AKB19" s="65"/>
      <c r="AKC19" s="65"/>
      <c r="AKD19" s="65"/>
      <c r="AKE19" s="65"/>
      <c r="AKF19" s="65"/>
      <c r="AKG19" s="65"/>
      <c r="AKH19" s="65"/>
      <c r="AKI19" s="65"/>
      <c r="AKJ19" s="65"/>
      <c r="AKK19" s="65"/>
      <c r="AKL19" s="65"/>
      <c r="AKM19" s="65"/>
      <c r="AKN19" s="65"/>
      <c r="AKO19" s="65"/>
      <c r="AKP19" s="65"/>
      <c r="AKQ19" s="65"/>
      <c r="AKR19" s="65"/>
      <c r="AKS19" s="65"/>
      <c r="AKT19" s="65"/>
      <c r="AKU19" s="65"/>
      <c r="AKV19" s="65"/>
      <c r="AKW19" s="65"/>
      <c r="AKX19" s="65"/>
      <c r="AKY19" s="65"/>
      <c r="AKZ19" s="65"/>
      <c r="ALA19" s="65"/>
      <c r="ALB19" s="65"/>
      <c r="ALC19" s="65"/>
      <c r="ALD19" s="65"/>
      <c r="ALE19" s="65"/>
      <c r="ALF19" s="65"/>
      <c r="ALG19" s="65"/>
      <c r="ALH19" s="65"/>
      <c r="ALI19" s="65"/>
      <c r="ALJ19" s="65"/>
      <c r="ALK19" s="65"/>
      <c r="ALL19" s="65"/>
      <c r="ALM19" s="65"/>
      <c r="ALN19" s="65"/>
      <c r="ALO19" s="65"/>
      <c r="ALP19" s="65"/>
      <c r="ALQ19" s="65"/>
    </row>
    <row r="20" spans="3:1005" ht="15.75" x14ac:dyDescent="0.25">
      <c r="C20" s="2" t="s">
        <v>136</v>
      </c>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c r="IW20" s="66"/>
      <c r="IX20" s="66"/>
      <c r="IY20" s="66"/>
      <c r="IZ20" s="66"/>
      <c r="JA20" s="66"/>
      <c r="JB20" s="66"/>
      <c r="JC20" s="66"/>
      <c r="JD20" s="66"/>
      <c r="JE20" s="66"/>
      <c r="JF20" s="66"/>
      <c r="JG20" s="66"/>
      <c r="JH20" s="66"/>
      <c r="JI20" s="66"/>
      <c r="JJ20" s="66"/>
      <c r="JK20" s="66"/>
      <c r="JL20" s="66"/>
      <c r="JM20" s="66"/>
      <c r="JN20" s="66"/>
      <c r="JO20" s="66"/>
      <c r="JP20" s="66"/>
      <c r="JQ20" s="66"/>
      <c r="JR20" s="66"/>
      <c r="JS20" s="66"/>
      <c r="JT20" s="66"/>
      <c r="JU20" s="66"/>
      <c r="JV20" s="66"/>
      <c r="JW20" s="66"/>
      <c r="JX20" s="66"/>
      <c r="JY20" s="66"/>
      <c r="JZ20" s="66"/>
      <c r="KA20" s="66"/>
      <c r="KB20" s="66"/>
      <c r="KC20" s="66"/>
      <c r="KD20" s="66"/>
      <c r="KE20" s="66"/>
      <c r="KF20" s="66"/>
      <c r="KG20" s="66"/>
      <c r="KH20" s="66"/>
      <c r="KI20" s="66"/>
      <c r="KJ20" s="66"/>
      <c r="KK20" s="66"/>
      <c r="KL20" s="66"/>
      <c r="KM20" s="66"/>
      <c r="KN20" s="66"/>
      <c r="KO20" s="66"/>
      <c r="KP20" s="66"/>
      <c r="KQ20" s="66"/>
      <c r="KR20" s="66"/>
      <c r="KS20" s="66"/>
      <c r="KT20" s="66"/>
      <c r="KU20" s="66"/>
      <c r="KV20" s="66"/>
      <c r="KW20" s="66"/>
      <c r="KX20" s="66"/>
      <c r="KY20" s="66"/>
      <c r="KZ20" s="66"/>
      <c r="LA20" s="66"/>
      <c r="LB20" s="66"/>
      <c r="LC20" s="66"/>
      <c r="LD20" s="66"/>
      <c r="LE20" s="66"/>
      <c r="LF20" s="66"/>
      <c r="LG20" s="66"/>
      <c r="LH20" s="66"/>
      <c r="LI20" s="66"/>
      <c r="LJ20" s="66"/>
      <c r="LK20" s="66"/>
      <c r="LL20" s="66"/>
      <c r="LM20" s="66"/>
      <c r="LN20" s="66"/>
      <c r="LO20" s="66"/>
      <c r="LP20" s="66"/>
      <c r="LQ20" s="66"/>
      <c r="LR20" s="66"/>
      <c r="LS20" s="66"/>
      <c r="LT20" s="66"/>
      <c r="LU20" s="66"/>
      <c r="LV20" s="66"/>
      <c r="LW20" s="66"/>
      <c r="LX20" s="66"/>
      <c r="LY20" s="66"/>
      <c r="LZ20" s="66"/>
      <c r="MA20" s="66"/>
      <c r="MB20" s="66"/>
      <c r="MC20" s="66"/>
      <c r="MD20" s="66"/>
      <c r="ME20" s="66"/>
      <c r="MF20" s="66"/>
      <c r="MG20" s="66"/>
      <c r="MH20" s="66"/>
      <c r="MI20" s="66"/>
      <c r="MJ20" s="66"/>
      <c r="MK20" s="66"/>
      <c r="ML20" s="66"/>
      <c r="MM20" s="66"/>
      <c r="MN20" s="66"/>
      <c r="MO20" s="66"/>
      <c r="MP20" s="66"/>
      <c r="MQ20" s="66"/>
      <c r="MR20" s="66"/>
      <c r="MS20" s="66"/>
      <c r="MT20" s="66"/>
      <c r="MU20" s="66"/>
      <c r="MV20" s="66"/>
      <c r="MW20" s="66"/>
      <c r="MX20" s="66"/>
      <c r="MY20" s="66"/>
      <c r="MZ20" s="66"/>
      <c r="NA20" s="66"/>
      <c r="NB20" s="66"/>
      <c r="NC20" s="66"/>
      <c r="ND20" s="66"/>
      <c r="NE20" s="66"/>
      <c r="NF20" s="66"/>
      <c r="NG20" s="66"/>
      <c r="NH20" s="66"/>
      <c r="NI20" s="66"/>
      <c r="NJ20" s="66"/>
      <c r="NK20" s="66"/>
      <c r="NL20" s="66"/>
      <c r="NM20" s="66"/>
      <c r="NN20" s="66"/>
      <c r="NO20" s="66"/>
      <c r="NP20" s="66"/>
      <c r="NQ20" s="66"/>
      <c r="NR20" s="66"/>
      <c r="NS20" s="66"/>
      <c r="NT20" s="66"/>
      <c r="NU20" s="66"/>
      <c r="NV20" s="66"/>
      <c r="NW20" s="66"/>
      <c r="NX20" s="66"/>
      <c r="NY20" s="66"/>
      <c r="NZ20" s="66"/>
      <c r="OA20" s="66"/>
      <c r="OB20" s="66"/>
      <c r="OC20" s="66"/>
      <c r="OD20" s="66"/>
      <c r="OE20" s="66"/>
      <c r="OF20" s="66"/>
      <c r="OG20" s="66"/>
      <c r="OH20" s="66"/>
      <c r="OI20" s="66"/>
      <c r="OJ20" s="66"/>
      <c r="OK20" s="66"/>
      <c r="OL20" s="66"/>
      <c r="OM20" s="66"/>
      <c r="ON20" s="66"/>
      <c r="OO20" s="66"/>
      <c r="OP20" s="66"/>
      <c r="OQ20" s="66"/>
      <c r="OR20" s="66"/>
      <c r="OS20" s="66"/>
      <c r="OT20" s="66"/>
      <c r="OU20" s="66"/>
      <c r="OV20" s="66"/>
      <c r="OW20" s="66"/>
      <c r="OX20" s="66"/>
      <c r="OY20" s="66"/>
      <c r="OZ20" s="66"/>
      <c r="PA20" s="66"/>
      <c r="PB20" s="66"/>
      <c r="PC20" s="66"/>
      <c r="PD20" s="66"/>
      <c r="PE20" s="66"/>
      <c r="PF20" s="66"/>
      <c r="PG20" s="66"/>
      <c r="PH20" s="66"/>
      <c r="PI20" s="66"/>
      <c r="PJ20" s="66"/>
      <c r="PK20" s="66"/>
      <c r="PL20" s="66"/>
      <c r="PM20" s="66"/>
      <c r="PN20" s="66"/>
      <c r="PO20" s="66"/>
      <c r="PP20" s="66"/>
      <c r="PQ20" s="66"/>
      <c r="PR20" s="66"/>
      <c r="PS20" s="66"/>
      <c r="PT20" s="66"/>
      <c r="PU20" s="66"/>
      <c r="PV20" s="66"/>
      <c r="PW20" s="66"/>
      <c r="PX20" s="66"/>
      <c r="PY20" s="66"/>
      <c r="PZ20" s="66"/>
      <c r="QA20" s="66"/>
      <c r="QB20" s="66"/>
      <c r="QC20" s="66"/>
      <c r="QD20" s="66"/>
      <c r="QE20" s="66"/>
      <c r="QF20" s="66"/>
      <c r="QG20" s="66"/>
      <c r="QH20" s="66"/>
      <c r="QI20" s="66"/>
      <c r="QJ20" s="66"/>
      <c r="QK20" s="66"/>
      <c r="QL20" s="66"/>
      <c r="QM20" s="66"/>
      <c r="QN20" s="66"/>
      <c r="QO20" s="66"/>
      <c r="QP20" s="66"/>
      <c r="QQ20" s="66"/>
      <c r="QR20" s="66"/>
      <c r="QS20" s="66"/>
      <c r="QT20" s="66"/>
      <c r="QU20" s="66"/>
      <c r="QV20" s="66"/>
      <c r="QW20" s="66"/>
      <c r="QX20" s="66"/>
      <c r="QY20" s="66"/>
      <c r="QZ20" s="66"/>
      <c r="RA20" s="66"/>
      <c r="RB20" s="66"/>
      <c r="RC20" s="66"/>
      <c r="RD20" s="66"/>
      <c r="RE20" s="66"/>
      <c r="RF20" s="66"/>
      <c r="RG20" s="66"/>
      <c r="RH20" s="66"/>
      <c r="RI20" s="66"/>
      <c r="RJ20" s="66"/>
      <c r="RK20" s="66"/>
      <c r="RL20" s="66"/>
      <c r="RM20" s="66"/>
      <c r="RN20" s="66"/>
      <c r="RO20" s="66"/>
      <c r="RP20" s="66"/>
      <c r="RQ20" s="66"/>
      <c r="RR20" s="66"/>
      <c r="RS20" s="66"/>
      <c r="RT20" s="66"/>
      <c r="RU20" s="66"/>
      <c r="RV20" s="66"/>
      <c r="RW20" s="66"/>
      <c r="RX20" s="66"/>
      <c r="RY20" s="66"/>
      <c r="RZ20" s="66"/>
      <c r="SA20" s="66"/>
      <c r="SB20" s="66"/>
      <c r="SC20" s="66"/>
      <c r="SD20" s="66"/>
      <c r="SE20" s="66"/>
      <c r="SF20" s="66"/>
      <c r="SG20" s="66"/>
      <c r="SH20" s="66"/>
      <c r="SI20" s="66"/>
      <c r="SJ20" s="66"/>
      <c r="SK20" s="66"/>
      <c r="SL20" s="66"/>
      <c r="SM20" s="66"/>
      <c r="SN20" s="66"/>
      <c r="SO20" s="66"/>
      <c r="SP20" s="66"/>
      <c r="SQ20" s="66"/>
      <c r="SR20" s="66"/>
      <c r="SS20" s="66"/>
      <c r="ST20" s="66"/>
      <c r="SU20" s="66"/>
      <c r="SV20" s="66"/>
      <c r="SW20" s="66"/>
      <c r="SX20" s="66"/>
      <c r="SY20" s="66"/>
      <c r="SZ20" s="66"/>
      <c r="TA20" s="66"/>
      <c r="TB20" s="66"/>
      <c r="TC20" s="66"/>
      <c r="TD20" s="66"/>
      <c r="TE20" s="66"/>
      <c r="TF20" s="66"/>
      <c r="TG20" s="66"/>
      <c r="TH20" s="66"/>
      <c r="TI20" s="66"/>
      <c r="TJ20" s="66"/>
      <c r="TK20" s="66"/>
      <c r="TL20" s="66"/>
      <c r="TM20" s="66"/>
      <c r="TN20" s="66"/>
      <c r="TO20" s="66"/>
      <c r="TP20" s="66"/>
      <c r="TQ20" s="66"/>
      <c r="TR20" s="66"/>
      <c r="TS20" s="66"/>
      <c r="TT20" s="66"/>
      <c r="TU20" s="66"/>
      <c r="TV20" s="66"/>
      <c r="TW20" s="66"/>
      <c r="TX20" s="66"/>
      <c r="TY20" s="66"/>
      <c r="TZ20" s="66"/>
      <c r="UA20" s="66"/>
      <c r="UB20" s="66"/>
      <c r="UC20" s="66"/>
      <c r="UD20" s="66"/>
      <c r="UE20" s="66"/>
      <c r="UF20" s="66"/>
      <c r="UG20" s="66"/>
      <c r="UH20" s="66"/>
      <c r="UI20" s="66"/>
      <c r="UJ20" s="66"/>
      <c r="UK20" s="66"/>
      <c r="UL20" s="66"/>
      <c r="UM20" s="66"/>
      <c r="UN20" s="66"/>
      <c r="UO20" s="66"/>
      <c r="UP20" s="66"/>
      <c r="UQ20" s="66"/>
      <c r="UR20" s="66"/>
      <c r="US20" s="66"/>
      <c r="UT20" s="66"/>
      <c r="UU20" s="66"/>
      <c r="UV20" s="66"/>
      <c r="UW20" s="66"/>
      <c r="UX20" s="66"/>
      <c r="UY20" s="66"/>
      <c r="UZ20" s="66"/>
      <c r="VA20" s="66"/>
      <c r="VB20" s="66"/>
      <c r="VC20" s="66"/>
      <c r="VD20" s="66"/>
      <c r="VE20" s="66"/>
      <c r="VF20" s="66"/>
      <c r="VG20" s="66"/>
      <c r="VH20" s="66"/>
      <c r="VI20" s="66"/>
      <c r="VJ20" s="66"/>
      <c r="VK20" s="66"/>
      <c r="VL20" s="66"/>
      <c r="VM20" s="66"/>
      <c r="VN20" s="66"/>
      <c r="VO20" s="66"/>
      <c r="VP20" s="66"/>
      <c r="VQ20" s="66"/>
      <c r="VR20" s="66"/>
      <c r="VS20" s="66"/>
      <c r="VT20" s="66"/>
      <c r="VU20" s="66"/>
      <c r="VV20" s="66"/>
      <c r="VW20" s="66"/>
      <c r="VX20" s="66"/>
      <c r="VY20" s="66"/>
      <c r="VZ20" s="66"/>
      <c r="WA20" s="66"/>
      <c r="WB20" s="66"/>
      <c r="WC20" s="66"/>
      <c r="WD20" s="66"/>
      <c r="WE20" s="66"/>
      <c r="WF20" s="66"/>
      <c r="WG20" s="66"/>
      <c r="WH20" s="66"/>
      <c r="WI20" s="66"/>
      <c r="WJ20" s="66"/>
      <c r="WK20" s="66"/>
      <c r="WL20" s="66"/>
      <c r="WM20" s="66"/>
      <c r="WN20" s="66"/>
      <c r="WO20" s="66"/>
      <c r="WP20" s="66"/>
      <c r="WQ20" s="66"/>
      <c r="WR20" s="66"/>
      <c r="WS20" s="66"/>
      <c r="WT20" s="66"/>
      <c r="WU20" s="66"/>
      <c r="WV20" s="66"/>
      <c r="WW20" s="66"/>
      <c r="WX20" s="66"/>
      <c r="WY20" s="66"/>
      <c r="WZ20" s="66"/>
      <c r="XA20" s="66"/>
      <c r="XB20" s="66"/>
      <c r="XC20" s="66"/>
      <c r="XD20" s="66"/>
      <c r="XE20" s="66"/>
      <c r="XF20" s="66"/>
      <c r="XG20" s="66"/>
      <c r="XH20" s="66"/>
      <c r="XI20" s="66"/>
      <c r="XJ20" s="66"/>
      <c r="XK20" s="66"/>
      <c r="XL20" s="66"/>
      <c r="XM20" s="66"/>
      <c r="XN20" s="66"/>
      <c r="XO20" s="66"/>
      <c r="XP20" s="66"/>
      <c r="XQ20" s="66"/>
      <c r="XR20" s="66"/>
      <c r="XS20" s="66"/>
      <c r="XT20" s="66"/>
      <c r="XU20" s="66"/>
      <c r="XV20" s="66"/>
      <c r="XW20" s="66"/>
      <c r="XX20" s="66"/>
      <c r="XY20" s="66"/>
      <c r="XZ20" s="66"/>
      <c r="YA20" s="66"/>
      <c r="YB20" s="66"/>
      <c r="YC20" s="66"/>
      <c r="YD20" s="66"/>
      <c r="YE20" s="66"/>
      <c r="YF20" s="66"/>
      <c r="YG20" s="66"/>
      <c r="YH20" s="66"/>
      <c r="YI20" s="66"/>
      <c r="YJ20" s="66"/>
      <c r="YK20" s="66"/>
      <c r="YL20" s="66"/>
      <c r="YM20" s="66"/>
      <c r="YN20" s="66"/>
      <c r="YO20" s="66"/>
      <c r="YP20" s="66"/>
      <c r="YQ20" s="66"/>
      <c r="YR20" s="66"/>
      <c r="YS20" s="66"/>
      <c r="YT20" s="66"/>
      <c r="YU20" s="66"/>
      <c r="YV20" s="66"/>
      <c r="YW20" s="66"/>
      <c r="YX20" s="66"/>
      <c r="YY20" s="66"/>
      <c r="YZ20" s="66"/>
      <c r="ZA20" s="66"/>
      <c r="ZB20" s="66"/>
      <c r="ZC20" s="66"/>
      <c r="ZD20" s="66"/>
      <c r="ZE20" s="66"/>
      <c r="ZF20" s="66"/>
      <c r="ZG20" s="66"/>
      <c r="ZH20" s="66"/>
      <c r="ZI20" s="66"/>
      <c r="ZJ20" s="66"/>
      <c r="ZK20" s="66"/>
      <c r="ZL20" s="66"/>
      <c r="ZM20" s="66"/>
      <c r="ZN20" s="66"/>
      <c r="ZO20" s="66"/>
      <c r="ZP20" s="66"/>
      <c r="ZQ20" s="66"/>
      <c r="ZR20" s="66"/>
      <c r="ZS20" s="66"/>
      <c r="ZT20" s="66"/>
      <c r="ZU20" s="66"/>
      <c r="ZV20" s="66"/>
      <c r="ZW20" s="66"/>
      <c r="ZX20" s="66"/>
      <c r="ZY20" s="66"/>
      <c r="ZZ20" s="66"/>
      <c r="AAA20" s="66"/>
      <c r="AAB20" s="66"/>
      <c r="AAC20" s="66"/>
      <c r="AAD20" s="66"/>
      <c r="AAE20" s="66"/>
      <c r="AAF20" s="66"/>
      <c r="AAG20" s="66"/>
      <c r="AAH20" s="66"/>
      <c r="AAI20" s="66"/>
      <c r="AAJ20" s="66"/>
      <c r="AAK20" s="66"/>
      <c r="AAL20" s="66"/>
      <c r="AAM20" s="66"/>
      <c r="AAN20" s="66"/>
      <c r="AAO20" s="66"/>
      <c r="AAP20" s="66"/>
      <c r="AAQ20" s="66"/>
      <c r="AAR20" s="66"/>
      <c r="AAS20" s="66"/>
      <c r="AAT20" s="66"/>
      <c r="AAU20" s="66"/>
      <c r="AAV20" s="66"/>
      <c r="AAW20" s="66"/>
      <c r="AAX20" s="66"/>
      <c r="AAY20" s="66"/>
      <c r="AAZ20" s="66"/>
      <c r="ABA20" s="66"/>
      <c r="ABB20" s="66"/>
      <c r="ABC20" s="66"/>
      <c r="ABD20" s="66"/>
      <c r="ABE20" s="66"/>
      <c r="ABF20" s="66"/>
      <c r="ABG20" s="66"/>
      <c r="ABH20" s="66"/>
      <c r="ABI20" s="66"/>
      <c r="ABJ20" s="66"/>
      <c r="ABK20" s="66"/>
      <c r="ABL20" s="66"/>
      <c r="ABM20" s="66"/>
      <c r="ABN20" s="66"/>
      <c r="ABO20" s="66"/>
      <c r="ABP20" s="66"/>
      <c r="ABQ20" s="66"/>
      <c r="ABR20" s="66"/>
      <c r="ABS20" s="66"/>
      <c r="ABT20" s="66"/>
      <c r="ABU20" s="66"/>
      <c r="ABV20" s="66"/>
      <c r="ABW20" s="66"/>
      <c r="ABX20" s="66"/>
      <c r="ABY20" s="66"/>
      <c r="ABZ20" s="66"/>
      <c r="ACA20" s="66"/>
      <c r="ACB20" s="66"/>
      <c r="ACC20" s="66"/>
      <c r="ACD20" s="66"/>
      <c r="ACE20" s="66"/>
      <c r="ACF20" s="66"/>
      <c r="ACG20" s="66"/>
      <c r="ACH20" s="66"/>
      <c r="ACI20" s="66"/>
      <c r="ACJ20" s="66"/>
      <c r="ACK20" s="66"/>
      <c r="ACL20" s="66"/>
      <c r="ACM20" s="66"/>
      <c r="ACN20" s="66"/>
      <c r="ACO20" s="66"/>
      <c r="ACP20" s="66"/>
      <c r="ACQ20" s="66"/>
      <c r="ACR20" s="66"/>
      <c r="ACS20" s="66"/>
      <c r="ACT20" s="66"/>
      <c r="ACU20" s="66"/>
      <c r="ACV20" s="66"/>
      <c r="ACW20" s="66"/>
      <c r="ACX20" s="66"/>
      <c r="ACY20" s="66"/>
      <c r="ACZ20" s="66"/>
      <c r="ADA20" s="66"/>
      <c r="ADB20" s="66"/>
      <c r="ADC20" s="66"/>
      <c r="ADD20" s="66"/>
      <c r="ADE20" s="66"/>
      <c r="ADF20" s="66"/>
      <c r="ADG20" s="66"/>
      <c r="ADH20" s="66"/>
      <c r="ADI20" s="66"/>
      <c r="ADJ20" s="66"/>
      <c r="ADK20" s="66"/>
      <c r="ADL20" s="66"/>
      <c r="ADM20" s="66"/>
      <c r="ADN20" s="66"/>
      <c r="ADO20" s="66"/>
      <c r="ADP20" s="66"/>
      <c r="ADQ20" s="66"/>
      <c r="ADR20" s="66"/>
      <c r="ADS20" s="66"/>
      <c r="ADT20" s="66"/>
      <c r="ADU20" s="66"/>
      <c r="ADV20" s="66"/>
      <c r="ADW20" s="66"/>
      <c r="ADX20" s="66"/>
      <c r="ADY20" s="66"/>
      <c r="ADZ20" s="66"/>
      <c r="AEA20" s="66"/>
      <c r="AEB20" s="66"/>
      <c r="AEC20" s="66"/>
      <c r="AED20" s="66"/>
      <c r="AEE20" s="66"/>
      <c r="AEF20" s="66"/>
      <c r="AEG20" s="66"/>
      <c r="AEH20" s="66"/>
      <c r="AEI20" s="66"/>
      <c r="AEJ20" s="66"/>
      <c r="AEK20" s="66"/>
      <c r="AEL20" s="66"/>
      <c r="AEM20" s="66"/>
      <c r="AEN20" s="66"/>
      <c r="AEO20" s="66"/>
      <c r="AEP20" s="66"/>
      <c r="AEQ20" s="66"/>
      <c r="AER20" s="66"/>
      <c r="AES20" s="66"/>
      <c r="AET20" s="66"/>
      <c r="AEU20" s="66"/>
      <c r="AEV20" s="66"/>
      <c r="AEW20" s="66"/>
      <c r="AEX20" s="66"/>
      <c r="AEY20" s="66"/>
      <c r="AEZ20" s="66"/>
      <c r="AFA20" s="66"/>
      <c r="AFB20" s="66"/>
      <c r="AFC20" s="66"/>
      <c r="AFD20" s="66"/>
      <c r="AFE20" s="66"/>
      <c r="AFF20" s="66"/>
      <c r="AFG20" s="66"/>
      <c r="AFH20" s="66"/>
      <c r="AFI20" s="66"/>
      <c r="AFJ20" s="66"/>
      <c r="AFK20" s="66"/>
      <c r="AFL20" s="66"/>
      <c r="AFM20" s="66"/>
      <c r="AFN20" s="66"/>
      <c r="AFO20" s="66"/>
      <c r="AFP20" s="66"/>
      <c r="AFQ20" s="66"/>
      <c r="AFR20" s="66"/>
      <c r="AFS20" s="66"/>
      <c r="AFT20" s="66"/>
      <c r="AFU20" s="66"/>
      <c r="AFV20" s="66"/>
      <c r="AFW20" s="66"/>
      <c r="AFX20" s="66"/>
      <c r="AFY20" s="66"/>
      <c r="AFZ20" s="66"/>
      <c r="AGA20" s="66"/>
      <c r="AGB20" s="66"/>
      <c r="AGC20" s="66"/>
      <c r="AGD20" s="66"/>
      <c r="AGE20" s="66"/>
      <c r="AGF20" s="66"/>
      <c r="AGG20" s="66"/>
      <c r="AGH20" s="66"/>
      <c r="AGI20" s="66"/>
      <c r="AGJ20" s="66"/>
      <c r="AGK20" s="66"/>
      <c r="AGL20" s="66"/>
      <c r="AGM20" s="66"/>
      <c r="AGN20" s="66"/>
      <c r="AGO20" s="66"/>
      <c r="AGP20" s="66"/>
      <c r="AGQ20" s="66"/>
      <c r="AGR20" s="66"/>
      <c r="AGS20" s="66"/>
      <c r="AGT20" s="66"/>
      <c r="AGU20" s="66"/>
      <c r="AGV20" s="66"/>
      <c r="AGW20" s="66"/>
      <c r="AGX20" s="66"/>
      <c r="AGY20" s="66"/>
      <c r="AGZ20" s="66"/>
      <c r="AHA20" s="66"/>
      <c r="AHB20" s="66"/>
      <c r="AHC20" s="66"/>
      <c r="AHD20" s="66"/>
      <c r="AHE20" s="66"/>
      <c r="AHF20" s="66"/>
      <c r="AHG20" s="66"/>
      <c r="AHH20" s="66"/>
      <c r="AHI20" s="66"/>
      <c r="AHJ20" s="66"/>
      <c r="AHK20" s="66"/>
      <c r="AHL20" s="66"/>
      <c r="AHM20" s="66"/>
      <c r="AHN20" s="66"/>
      <c r="AHO20" s="66"/>
      <c r="AHP20" s="66"/>
      <c r="AHQ20" s="66"/>
      <c r="AHR20" s="66"/>
      <c r="AHS20" s="66"/>
      <c r="AHT20" s="66"/>
      <c r="AHU20" s="66"/>
      <c r="AHV20" s="66"/>
      <c r="AHW20" s="66"/>
      <c r="AHX20" s="66"/>
      <c r="AHY20" s="66"/>
      <c r="AHZ20" s="66"/>
      <c r="AIA20" s="66"/>
      <c r="AIB20" s="66"/>
      <c r="AIC20" s="66"/>
      <c r="AID20" s="66"/>
      <c r="AIE20" s="66"/>
      <c r="AIF20" s="66"/>
      <c r="AIG20" s="66"/>
      <c r="AIH20" s="66"/>
      <c r="AII20" s="66"/>
      <c r="AIJ20" s="66"/>
      <c r="AIK20" s="66"/>
      <c r="AIL20" s="66"/>
      <c r="AIM20" s="66"/>
      <c r="AIN20" s="66"/>
      <c r="AIO20" s="66"/>
      <c r="AIP20" s="66"/>
      <c r="AIQ20" s="66"/>
      <c r="AIR20" s="66"/>
      <c r="AIS20" s="66"/>
      <c r="AIT20" s="66"/>
      <c r="AIU20" s="66"/>
      <c r="AIV20" s="66"/>
      <c r="AIW20" s="66"/>
      <c r="AIX20" s="66"/>
      <c r="AIY20" s="66"/>
      <c r="AIZ20" s="66"/>
      <c r="AJA20" s="66"/>
      <c r="AJB20" s="66"/>
      <c r="AJC20" s="66"/>
      <c r="AJD20" s="66"/>
      <c r="AJE20" s="66"/>
      <c r="AJF20" s="66"/>
      <c r="AJG20" s="66"/>
      <c r="AJH20" s="66"/>
      <c r="AJI20" s="66"/>
      <c r="AJJ20" s="66"/>
      <c r="AJK20" s="66"/>
      <c r="AJL20" s="66"/>
      <c r="AJM20" s="66"/>
      <c r="AJN20" s="66"/>
      <c r="AJO20" s="66"/>
      <c r="AJP20" s="66"/>
      <c r="AJQ20" s="66"/>
      <c r="AJR20" s="66"/>
      <c r="AJS20" s="66"/>
      <c r="AJT20" s="66"/>
      <c r="AJU20" s="66"/>
      <c r="AJV20" s="66"/>
      <c r="AJW20" s="66"/>
      <c r="AJX20" s="66"/>
      <c r="AJY20" s="66"/>
      <c r="AJZ20" s="66"/>
      <c r="AKA20" s="66"/>
      <c r="AKB20" s="66"/>
      <c r="AKC20" s="66"/>
      <c r="AKD20" s="66"/>
      <c r="AKE20" s="66"/>
      <c r="AKF20" s="66"/>
      <c r="AKG20" s="66"/>
      <c r="AKH20" s="66"/>
      <c r="AKI20" s="66"/>
      <c r="AKJ20" s="66"/>
      <c r="AKK20" s="66"/>
      <c r="AKL20" s="66"/>
      <c r="AKM20" s="66"/>
      <c r="AKN20" s="66"/>
      <c r="AKO20" s="66"/>
      <c r="AKP20" s="66"/>
      <c r="AKQ20" s="66"/>
      <c r="AKR20" s="66"/>
      <c r="AKS20" s="66"/>
      <c r="AKT20" s="66"/>
      <c r="AKU20" s="66"/>
      <c r="AKV20" s="66"/>
      <c r="AKW20" s="66"/>
      <c r="AKX20" s="66"/>
      <c r="AKY20" s="66"/>
      <c r="AKZ20" s="66"/>
      <c r="ALA20" s="66"/>
      <c r="ALB20" s="66"/>
      <c r="ALC20" s="66"/>
      <c r="ALD20" s="66"/>
      <c r="ALE20" s="66"/>
      <c r="ALF20" s="66"/>
      <c r="ALG20" s="66"/>
      <c r="ALH20" s="66"/>
      <c r="ALI20" s="66"/>
      <c r="ALJ20" s="66"/>
      <c r="ALK20" s="66"/>
      <c r="ALL20" s="66"/>
      <c r="ALM20" s="66"/>
      <c r="ALN20" s="66"/>
      <c r="ALO20" s="66"/>
      <c r="ALP20" s="66"/>
      <c r="ALQ20" s="66"/>
    </row>
    <row r="21" spans="3:1005" ht="15.75" x14ac:dyDescent="0.25">
      <c r="C21" s="60" t="s">
        <v>137</v>
      </c>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c r="JV21" s="61"/>
      <c r="JW21" s="61"/>
      <c r="JX21" s="61"/>
      <c r="JY21" s="61"/>
      <c r="JZ21" s="61"/>
      <c r="KA21" s="61"/>
      <c r="KB21" s="61"/>
      <c r="KC21" s="61"/>
      <c r="KD21" s="61"/>
      <c r="KE21" s="61"/>
      <c r="KF21" s="61"/>
      <c r="KG21" s="61"/>
      <c r="KH21" s="61"/>
      <c r="KI21" s="61"/>
      <c r="KJ21" s="61"/>
      <c r="KK21" s="61"/>
      <c r="KL21" s="61"/>
      <c r="KM21" s="61"/>
      <c r="KN21" s="61"/>
      <c r="KO21" s="61"/>
      <c r="KP21" s="61"/>
      <c r="KQ21" s="61"/>
      <c r="KR21" s="61"/>
      <c r="KS21" s="61"/>
      <c r="KT21" s="61"/>
      <c r="KU21" s="61"/>
      <c r="KV21" s="61"/>
      <c r="KW21" s="61"/>
      <c r="KX21" s="61"/>
      <c r="KY21" s="61"/>
      <c r="KZ21" s="61"/>
      <c r="LA21" s="61"/>
      <c r="LB21" s="61"/>
      <c r="LC21" s="61"/>
      <c r="LD21" s="61"/>
      <c r="LE21" s="61"/>
      <c r="LF21" s="61"/>
      <c r="LG21" s="61"/>
      <c r="LH21" s="61"/>
      <c r="LI21" s="61"/>
      <c r="LJ21" s="61"/>
      <c r="LK21" s="61"/>
      <c r="LL21" s="61"/>
      <c r="LM21" s="61"/>
      <c r="LN21" s="61"/>
      <c r="LO21" s="61"/>
      <c r="LP21" s="61"/>
      <c r="LQ21" s="61"/>
      <c r="LR21" s="61"/>
      <c r="LS21" s="61"/>
      <c r="LT21" s="61"/>
      <c r="LU21" s="61"/>
      <c r="LV21" s="61"/>
      <c r="LW21" s="61"/>
      <c r="LX21" s="61"/>
      <c r="LY21" s="61"/>
      <c r="LZ21" s="61"/>
      <c r="MA21" s="61"/>
      <c r="MB21" s="61"/>
      <c r="MC21" s="61"/>
      <c r="MD21" s="61"/>
      <c r="ME21" s="61"/>
      <c r="MF21" s="61"/>
      <c r="MG21" s="61"/>
      <c r="MH21" s="61"/>
      <c r="MI21" s="61"/>
      <c r="MJ21" s="61"/>
      <c r="MK21" s="61"/>
      <c r="ML21" s="61"/>
      <c r="MM21" s="61"/>
      <c r="MN21" s="61"/>
      <c r="MO21" s="61"/>
      <c r="MP21" s="61"/>
      <c r="MQ21" s="61"/>
      <c r="MR21" s="61"/>
      <c r="MS21" s="61"/>
      <c r="MT21" s="61"/>
      <c r="MU21" s="61"/>
      <c r="MV21" s="61"/>
      <c r="MW21" s="61"/>
      <c r="MX21" s="61"/>
      <c r="MY21" s="61"/>
      <c r="MZ21" s="61"/>
      <c r="NA21" s="61"/>
      <c r="NB21" s="61"/>
      <c r="NC21" s="61"/>
      <c r="ND21" s="61"/>
      <c r="NE21" s="61"/>
      <c r="NF21" s="61"/>
      <c r="NG21" s="61"/>
      <c r="NH21" s="61"/>
      <c r="NI21" s="61"/>
      <c r="NJ21" s="61"/>
      <c r="NK21" s="61"/>
      <c r="NL21" s="61"/>
      <c r="NM21" s="61"/>
      <c r="NN21" s="61"/>
      <c r="NO21" s="61"/>
      <c r="NP21" s="61"/>
      <c r="NQ21" s="61"/>
      <c r="NR21" s="61"/>
      <c r="NS21" s="61"/>
      <c r="NT21" s="61"/>
      <c r="NU21" s="61"/>
      <c r="NV21" s="61"/>
      <c r="NW21" s="61"/>
      <c r="NX21" s="61"/>
      <c r="NY21" s="61"/>
      <c r="NZ21" s="61"/>
      <c r="OA21" s="61"/>
      <c r="OB21" s="61"/>
      <c r="OC21" s="61"/>
      <c r="OD21" s="61"/>
      <c r="OE21" s="61"/>
      <c r="OF21" s="61"/>
      <c r="OG21" s="61"/>
      <c r="OH21" s="61"/>
      <c r="OI21" s="61"/>
      <c r="OJ21" s="61"/>
      <c r="OK21" s="61"/>
      <c r="OL21" s="61"/>
      <c r="OM21" s="61"/>
      <c r="ON21" s="61"/>
      <c r="OO21" s="61"/>
      <c r="OP21" s="61"/>
      <c r="OQ21" s="61"/>
      <c r="OR21" s="61"/>
      <c r="OS21" s="61"/>
      <c r="OT21" s="61"/>
      <c r="OU21" s="61"/>
      <c r="OV21" s="61"/>
      <c r="OW21" s="61"/>
      <c r="OX21" s="61"/>
      <c r="OY21" s="61"/>
      <c r="OZ21" s="61"/>
      <c r="PA21" s="61"/>
      <c r="PB21" s="61"/>
      <c r="PC21" s="61"/>
      <c r="PD21" s="61"/>
      <c r="PE21" s="61"/>
      <c r="PF21" s="61"/>
      <c r="PG21" s="61"/>
      <c r="PH21" s="61"/>
      <c r="PI21" s="61"/>
      <c r="PJ21" s="61"/>
      <c r="PK21" s="61"/>
      <c r="PL21" s="61"/>
      <c r="PM21" s="61"/>
      <c r="PN21" s="61"/>
      <c r="PO21" s="61"/>
      <c r="PP21" s="61"/>
      <c r="PQ21" s="61"/>
      <c r="PR21" s="61"/>
      <c r="PS21" s="61"/>
      <c r="PT21" s="61"/>
      <c r="PU21" s="61"/>
      <c r="PV21" s="61"/>
      <c r="PW21" s="61"/>
      <c r="PX21" s="61"/>
      <c r="PY21" s="61"/>
      <c r="PZ21" s="61"/>
      <c r="QA21" s="61"/>
      <c r="QB21" s="61"/>
      <c r="QC21" s="61"/>
      <c r="QD21" s="61"/>
      <c r="QE21" s="61"/>
      <c r="QF21" s="61"/>
      <c r="QG21" s="61"/>
      <c r="QH21" s="61"/>
      <c r="QI21" s="61"/>
      <c r="QJ21" s="61"/>
      <c r="QK21" s="61"/>
      <c r="QL21" s="61"/>
      <c r="QM21" s="61"/>
      <c r="QN21" s="61"/>
      <c r="QO21" s="61"/>
      <c r="QP21" s="61"/>
      <c r="QQ21" s="61"/>
      <c r="QR21" s="61"/>
      <c r="QS21" s="61"/>
      <c r="QT21" s="61"/>
      <c r="QU21" s="61"/>
      <c r="QV21" s="61"/>
      <c r="QW21" s="61"/>
      <c r="QX21" s="61"/>
      <c r="QY21" s="61"/>
      <c r="QZ21" s="61"/>
      <c r="RA21" s="61"/>
      <c r="RB21" s="61"/>
      <c r="RC21" s="61"/>
      <c r="RD21" s="61"/>
      <c r="RE21" s="61"/>
      <c r="RF21" s="61"/>
      <c r="RG21" s="61"/>
      <c r="RH21" s="61"/>
      <c r="RI21" s="61"/>
      <c r="RJ21" s="61"/>
      <c r="RK21" s="61"/>
      <c r="RL21" s="61"/>
      <c r="RM21" s="61"/>
      <c r="RN21" s="61"/>
      <c r="RO21" s="61"/>
      <c r="RP21" s="61"/>
      <c r="RQ21" s="61"/>
      <c r="RR21" s="61"/>
      <c r="RS21" s="61"/>
      <c r="RT21" s="61"/>
      <c r="RU21" s="61"/>
      <c r="RV21" s="61"/>
      <c r="RW21" s="61"/>
      <c r="RX21" s="61"/>
      <c r="RY21" s="61"/>
      <c r="RZ21" s="61"/>
      <c r="SA21" s="61"/>
      <c r="SB21" s="61"/>
      <c r="SC21" s="61"/>
      <c r="SD21" s="61"/>
      <c r="SE21" s="61"/>
      <c r="SF21" s="61"/>
      <c r="SG21" s="61"/>
      <c r="SH21" s="61"/>
      <c r="SI21" s="61"/>
      <c r="SJ21" s="61"/>
      <c r="SK21" s="61"/>
      <c r="SL21" s="61"/>
      <c r="SM21" s="61"/>
      <c r="SN21" s="61"/>
      <c r="SO21" s="61"/>
      <c r="SP21" s="61"/>
      <c r="SQ21" s="61"/>
      <c r="SR21" s="61"/>
      <c r="SS21" s="61"/>
      <c r="ST21" s="61"/>
      <c r="SU21" s="61"/>
      <c r="SV21" s="61"/>
      <c r="SW21" s="61"/>
      <c r="SX21" s="61"/>
      <c r="SY21" s="61"/>
      <c r="SZ21" s="61"/>
      <c r="TA21" s="61"/>
      <c r="TB21" s="61"/>
      <c r="TC21" s="61"/>
      <c r="TD21" s="61"/>
      <c r="TE21" s="61"/>
      <c r="TF21" s="61"/>
      <c r="TG21" s="61"/>
      <c r="TH21" s="61"/>
      <c r="TI21" s="61"/>
      <c r="TJ21" s="61"/>
      <c r="TK21" s="61"/>
      <c r="TL21" s="61"/>
      <c r="TM21" s="61"/>
      <c r="TN21" s="61"/>
      <c r="TO21" s="61"/>
      <c r="TP21" s="61"/>
      <c r="TQ21" s="61"/>
      <c r="TR21" s="61"/>
      <c r="TS21" s="61"/>
      <c r="TT21" s="61"/>
      <c r="TU21" s="61"/>
      <c r="TV21" s="61"/>
      <c r="TW21" s="61"/>
      <c r="TX21" s="61"/>
      <c r="TY21" s="61"/>
      <c r="TZ21" s="61"/>
      <c r="UA21" s="61"/>
      <c r="UB21" s="61"/>
      <c r="UC21" s="61"/>
      <c r="UD21" s="61"/>
      <c r="UE21" s="61"/>
      <c r="UF21" s="61"/>
      <c r="UG21" s="61"/>
      <c r="UH21" s="61"/>
      <c r="UI21" s="61"/>
      <c r="UJ21" s="61"/>
      <c r="UK21" s="61"/>
      <c r="UL21" s="61"/>
      <c r="UM21" s="61"/>
      <c r="UN21" s="61"/>
      <c r="UO21" s="61"/>
      <c r="UP21" s="61"/>
      <c r="UQ21" s="61"/>
      <c r="UR21" s="61"/>
      <c r="US21" s="61"/>
      <c r="UT21" s="61"/>
      <c r="UU21" s="61"/>
      <c r="UV21" s="61"/>
      <c r="UW21" s="61"/>
      <c r="UX21" s="61"/>
      <c r="UY21" s="61"/>
      <c r="UZ21" s="61"/>
      <c r="VA21" s="61"/>
      <c r="VB21" s="61"/>
      <c r="VC21" s="61"/>
      <c r="VD21" s="61"/>
      <c r="VE21" s="61"/>
      <c r="VF21" s="61"/>
      <c r="VG21" s="61"/>
      <c r="VH21" s="61"/>
      <c r="VI21" s="61"/>
      <c r="VJ21" s="61"/>
      <c r="VK21" s="61"/>
      <c r="VL21" s="61"/>
      <c r="VM21" s="61"/>
      <c r="VN21" s="61"/>
      <c r="VO21" s="61"/>
      <c r="VP21" s="61"/>
      <c r="VQ21" s="61"/>
      <c r="VR21" s="61"/>
      <c r="VS21" s="61"/>
      <c r="VT21" s="61"/>
      <c r="VU21" s="61"/>
      <c r="VV21" s="61"/>
      <c r="VW21" s="61"/>
      <c r="VX21" s="61"/>
      <c r="VY21" s="61"/>
      <c r="VZ21" s="61"/>
      <c r="WA21" s="61"/>
      <c r="WB21" s="61"/>
      <c r="WC21" s="61"/>
      <c r="WD21" s="61"/>
      <c r="WE21" s="61"/>
      <c r="WF21" s="61"/>
      <c r="WG21" s="61"/>
      <c r="WH21" s="61"/>
      <c r="WI21" s="61"/>
      <c r="WJ21" s="61"/>
      <c r="WK21" s="61"/>
      <c r="WL21" s="61"/>
      <c r="WM21" s="61"/>
      <c r="WN21" s="61"/>
      <c r="WO21" s="61"/>
      <c r="WP21" s="61"/>
      <c r="WQ21" s="61"/>
      <c r="WR21" s="61"/>
      <c r="WS21" s="61"/>
      <c r="WT21" s="61"/>
      <c r="WU21" s="61"/>
      <c r="WV21" s="61"/>
      <c r="WW21" s="61"/>
      <c r="WX21" s="61"/>
      <c r="WY21" s="61"/>
      <c r="WZ21" s="61"/>
      <c r="XA21" s="61"/>
      <c r="XB21" s="61"/>
      <c r="XC21" s="61"/>
      <c r="XD21" s="61"/>
      <c r="XE21" s="61"/>
      <c r="XF21" s="61"/>
      <c r="XG21" s="61"/>
      <c r="XH21" s="61"/>
      <c r="XI21" s="61"/>
      <c r="XJ21" s="61"/>
      <c r="XK21" s="61"/>
      <c r="XL21" s="61"/>
      <c r="XM21" s="61"/>
      <c r="XN21" s="61"/>
      <c r="XO21" s="61"/>
      <c r="XP21" s="61"/>
      <c r="XQ21" s="61"/>
      <c r="XR21" s="61"/>
      <c r="XS21" s="61"/>
      <c r="XT21" s="61"/>
      <c r="XU21" s="61"/>
      <c r="XV21" s="61"/>
      <c r="XW21" s="61"/>
      <c r="XX21" s="61"/>
      <c r="XY21" s="61"/>
      <c r="XZ21" s="61"/>
      <c r="YA21" s="61"/>
      <c r="YB21" s="61"/>
      <c r="YC21" s="61"/>
      <c r="YD21" s="61"/>
      <c r="YE21" s="61"/>
      <c r="YF21" s="61"/>
      <c r="YG21" s="61"/>
      <c r="YH21" s="61"/>
      <c r="YI21" s="61"/>
      <c r="YJ21" s="61"/>
      <c r="YK21" s="61"/>
      <c r="YL21" s="61"/>
      <c r="YM21" s="61"/>
      <c r="YN21" s="61"/>
      <c r="YO21" s="61"/>
      <c r="YP21" s="61"/>
      <c r="YQ21" s="61"/>
      <c r="YR21" s="61"/>
      <c r="YS21" s="61"/>
      <c r="YT21" s="61"/>
      <c r="YU21" s="61"/>
      <c r="YV21" s="61"/>
      <c r="YW21" s="61"/>
      <c r="YX21" s="61"/>
      <c r="YY21" s="61"/>
      <c r="YZ21" s="61"/>
      <c r="ZA21" s="61"/>
      <c r="ZB21" s="61"/>
      <c r="ZC21" s="61"/>
      <c r="ZD21" s="61"/>
      <c r="ZE21" s="61"/>
      <c r="ZF21" s="61"/>
      <c r="ZG21" s="61"/>
      <c r="ZH21" s="61"/>
      <c r="ZI21" s="61"/>
      <c r="ZJ21" s="61"/>
      <c r="ZK21" s="61"/>
      <c r="ZL21" s="61"/>
      <c r="ZM21" s="61"/>
      <c r="ZN21" s="61"/>
      <c r="ZO21" s="61"/>
      <c r="ZP21" s="61"/>
      <c r="ZQ21" s="61"/>
      <c r="ZR21" s="61"/>
      <c r="ZS21" s="61"/>
      <c r="ZT21" s="61"/>
      <c r="ZU21" s="61"/>
      <c r="ZV21" s="61"/>
      <c r="ZW21" s="61"/>
      <c r="ZX21" s="61"/>
      <c r="ZY21" s="61"/>
      <c r="ZZ21" s="61"/>
      <c r="AAA21" s="61"/>
      <c r="AAB21" s="61"/>
      <c r="AAC21" s="61"/>
      <c r="AAD21" s="61"/>
      <c r="AAE21" s="61"/>
      <c r="AAF21" s="61"/>
      <c r="AAG21" s="61"/>
      <c r="AAH21" s="61"/>
      <c r="AAI21" s="61"/>
      <c r="AAJ21" s="61"/>
      <c r="AAK21" s="61"/>
      <c r="AAL21" s="61"/>
      <c r="AAM21" s="61"/>
      <c r="AAN21" s="61"/>
      <c r="AAO21" s="61"/>
      <c r="AAP21" s="61"/>
      <c r="AAQ21" s="61"/>
      <c r="AAR21" s="61"/>
      <c r="AAS21" s="61"/>
      <c r="AAT21" s="61"/>
      <c r="AAU21" s="61"/>
      <c r="AAV21" s="61"/>
      <c r="AAW21" s="61"/>
      <c r="AAX21" s="61"/>
      <c r="AAY21" s="61"/>
      <c r="AAZ21" s="61"/>
      <c r="ABA21" s="61"/>
      <c r="ABB21" s="61"/>
      <c r="ABC21" s="61"/>
      <c r="ABD21" s="61"/>
      <c r="ABE21" s="61"/>
      <c r="ABF21" s="61"/>
      <c r="ABG21" s="61"/>
      <c r="ABH21" s="61"/>
      <c r="ABI21" s="61"/>
      <c r="ABJ21" s="61"/>
      <c r="ABK21" s="61"/>
      <c r="ABL21" s="61"/>
      <c r="ABM21" s="61"/>
      <c r="ABN21" s="61"/>
      <c r="ABO21" s="61"/>
      <c r="ABP21" s="61"/>
      <c r="ABQ21" s="61"/>
      <c r="ABR21" s="61"/>
      <c r="ABS21" s="61"/>
      <c r="ABT21" s="61"/>
      <c r="ABU21" s="61"/>
      <c r="ABV21" s="61"/>
      <c r="ABW21" s="61"/>
      <c r="ABX21" s="61"/>
      <c r="ABY21" s="61"/>
      <c r="ABZ21" s="61"/>
      <c r="ACA21" s="61"/>
      <c r="ACB21" s="61"/>
      <c r="ACC21" s="61"/>
      <c r="ACD21" s="61"/>
      <c r="ACE21" s="61"/>
      <c r="ACF21" s="61"/>
      <c r="ACG21" s="61"/>
      <c r="ACH21" s="61"/>
      <c r="ACI21" s="61"/>
      <c r="ACJ21" s="61"/>
      <c r="ACK21" s="61"/>
      <c r="ACL21" s="61"/>
      <c r="ACM21" s="61"/>
      <c r="ACN21" s="61"/>
      <c r="ACO21" s="61"/>
      <c r="ACP21" s="61"/>
      <c r="ACQ21" s="61"/>
      <c r="ACR21" s="61"/>
      <c r="ACS21" s="61"/>
      <c r="ACT21" s="61"/>
      <c r="ACU21" s="61"/>
      <c r="ACV21" s="61"/>
      <c r="ACW21" s="61"/>
      <c r="ACX21" s="61"/>
      <c r="ACY21" s="61"/>
      <c r="ACZ21" s="61"/>
      <c r="ADA21" s="61"/>
      <c r="ADB21" s="61"/>
      <c r="ADC21" s="61"/>
      <c r="ADD21" s="61"/>
      <c r="ADE21" s="61"/>
      <c r="ADF21" s="61"/>
      <c r="ADG21" s="61"/>
      <c r="ADH21" s="61"/>
      <c r="ADI21" s="61"/>
      <c r="ADJ21" s="61"/>
      <c r="ADK21" s="61"/>
      <c r="ADL21" s="61"/>
      <c r="ADM21" s="61"/>
      <c r="ADN21" s="61"/>
      <c r="ADO21" s="61"/>
      <c r="ADP21" s="61"/>
      <c r="ADQ21" s="61"/>
      <c r="ADR21" s="61"/>
      <c r="ADS21" s="61"/>
      <c r="ADT21" s="61"/>
      <c r="ADU21" s="61"/>
      <c r="ADV21" s="61"/>
      <c r="ADW21" s="61"/>
      <c r="ADX21" s="61"/>
      <c r="ADY21" s="61"/>
      <c r="ADZ21" s="61"/>
      <c r="AEA21" s="61"/>
      <c r="AEB21" s="61"/>
      <c r="AEC21" s="61"/>
      <c r="AED21" s="61"/>
      <c r="AEE21" s="61"/>
      <c r="AEF21" s="61"/>
      <c r="AEG21" s="61"/>
      <c r="AEH21" s="61"/>
      <c r="AEI21" s="61"/>
      <c r="AEJ21" s="61"/>
      <c r="AEK21" s="61"/>
      <c r="AEL21" s="61"/>
      <c r="AEM21" s="61"/>
      <c r="AEN21" s="61"/>
      <c r="AEO21" s="61"/>
      <c r="AEP21" s="61"/>
      <c r="AEQ21" s="61"/>
      <c r="AER21" s="61"/>
      <c r="AES21" s="61"/>
      <c r="AET21" s="61"/>
      <c r="AEU21" s="61"/>
      <c r="AEV21" s="61"/>
      <c r="AEW21" s="61"/>
      <c r="AEX21" s="61"/>
      <c r="AEY21" s="61"/>
      <c r="AEZ21" s="61"/>
      <c r="AFA21" s="61"/>
      <c r="AFB21" s="61"/>
      <c r="AFC21" s="61"/>
      <c r="AFD21" s="61"/>
      <c r="AFE21" s="61"/>
      <c r="AFF21" s="61"/>
      <c r="AFG21" s="61"/>
      <c r="AFH21" s="61"/>
      <c r="AFI21" s="61"/>
      <c r="AFJ21" s="61"/>
      <c r="AFK21" s="61"/>
      <c r="AFL21" s="61"/>
      <c r="AFM21" s="61"/>
      <c r="AFN21" s="61"/>
      <c r="AFO21" s="61"/>
      <c r="AFP21" s="61"/>
      <c r="AFQ21" s="61"/>
      <c r="AFR21" s="61"/>
      <c r="AFS21" s="61"/>
      <c r="AFT21" s="61"/>
      <c r="AFU21" s="61"/>
      <c r="AFV21" s="61"/>
      <c r="AFW21" s="61"/>
      <c r="AFX21" s="61"/>
      <c r="AFY21" s="61"/>
      <c r="AFZ21" s="61"/>
      <c r="AGA21" s="61"/>
      <c r="AGB21" s="61"/>
      <c r="AGC21" s="61"/>
      <c r="AGD21" s="61"/>
      <c r="AGE21" s="61"/>
      <c r="AGF21" s="61"/>
      <c r="AGG21" s="61"/>
      <c r="AGH21" s="61"/>
      <c r="AGI21" s="61"/>
      <c r="AGJ21" s="61"/>
      <c r="AGK21" s="61"/>
      <c r="AGL21" s="61"/>
      <c r="AGM21" s="61"/>
      <c r="AGN21" s="61"/>
      <c r="AGO21" s="61"/>
      <c r="AGP21" s="61"/>
      <c r="AGQ21" s="61"/>
      <c r="AGR21" s="61"/>
      <c r="AGS21" s="61"/>
      <c r="AGT21" s="61"/>
      <c r="AGU21" s="61"/>
      <c r="AGV21" s="61"/>
      <c r="AGW21" s="61"/>
      <c r="AGX21" s="61"/>
      <c r="AGY21" s="61"/>
      <c r="AGZ21" s="61"/>
      <c r="AHA21" s="61"/>
      <c r="AHB21" s="61"/>
      <c r="AHC21" s="61"/>
      <c r="AHD21" s="61"/>
      <c r="AHE21" s="61"/>
      <c r="AHF21" s="61"/>
      <c r="AHG21" s="61"/>
      <c r="AHH21" s="61"/>
      <c r="AHI21" s="61"/>
      <c r="AHJ21" s="61"/>
      <c r="AHK21" s="61"/>
      <c r="AHL21" s="61"/>
      <c r="AHM21" s="61"/>
      <c r="AHN21" s="61"/>
      <c r="AHO21" s="61"/>
      <c r="AHP21" s="61"/>
      <c r="AHQ21" s="61"/>
      <c r="AHR21" s="61"/>
      <c r="AHS21" s="61"/>
      <c r="AHT21" s="61"/>
      <c r="AHU21" s="61"/>
      <c r="AHV21" s="61"/>
      <c r="AHW21" s="61"/>
      <c r="AHX21" s="61"/>
      <c r="AHY21" s="61"/>
      <c r="AHZ21" s="61"/>
      <c r="AIA21" s="61"/>
      <c r="AIB21" s="61"/>
      <c r="AIC21" s="61"/>
      <c r="AID21" s="61"/>
      <c r="AIE21" s="61"/>
      <c r="AIF21" s="61"/>
      <c r="AIG21" s="61"/>
      <c r="AIH21" s="61"/>
      <c r="AII21" s="61"/>
      <c r="AIJ21" s="61"/>
      <c r="AIK21" s="61"/>
      <c r="AIL21" s="61"/>
      <c r="AIM21" s="61"/>
      <c r="AIN21" s="61"/>
      <c r="AIO21" s="61"/>
      <c r="AIP21" s="61"/>
      <c r="AIQ21" s="61"/>
      <c r="AIR21" s="61"/>
      <c r="AIS21" s="61"/>
      <c r="AIT21" s="61"/>
      <c r="AIU21" s="61"/>
      <c r="AIV21" s="61"/>
      <c r="AIW21" s="61"/>
      <c r="AIX21" s="61"/>
      <c r="AIY21" s="61"/>
      <c r="AIZ21" s="61"/>
      <c r="AJA21" s="61"/>
      <c r="AJB21" s="61"/>
      <c r="AJC21" s="61"/>
      <c r="AJD21" s="61"/>
      <c r="AJE21" s="61"/>
      <c r="AJF21" s="61"/>
      <c r="AJG21" s="61"/>
      <c r="AJH21" s="61"/>
      <c r="AJI21" s="61"/>
      <c r="AJJ21" s="61"/>
      <c r="AJK21" s="61"/>
      <c r="AJL21" s="61"/>
      <c r="AJM21" s="61"/>
      <c r="AJN21" s="61"/>
      <c r="AJO21" s="61"/>
      <c r="AJP21" s="61"/>
      <c r="AJQ21" s="61"/>
      <c r="AJR21" s="61"/>
      <c r="AJS21" s="61"/>
      <c r="AJT21" s="61"/>
      <c r="AJU21" s="61"/>
      <c r="AJV21" s="61"/>
      <c r="AJW21" s="61"/>
      <c r="AJX21" s="61"/>
      <c r="AJY21" s="61"/>
      <c r="AJZ21" s="61"/>
      <c r="AKA21" s="61"/>
      <c r="AKB21" s="61"/>
      <c r="AKC21" s="61"/>
      <c r="AKD21" s="61"/>
      <c r="AKE21" s="61"/>
      <c r="AKF21" s="61"/>
      <c r="AKG21" s="61"/>
      <c r="AKH21" s="61"/>
      <c r="AKI21" s="61"/>
      <c r="AKJ21" s="61"/>
      <c r="AKK21" s="61"/>
      <c r="AKL21" s="61"/>
      <c r="AKM21" s="61"/>
      <c r="AKN21" s="61"/>
      <c r="AKO21" s="61"/>
      <c r="AKP21" s="61"/>
      <c r="AKQ21" s="61"/>
      <c r="AKR21" s="61"/>
      <c r="AKS21" s="61"/>
      <c r="AKT21" s="61"/>
      <c r="AKU21" s="61"/>
      <c r="AKV21" s="61"/>
      <c r="AKW21" s="61"/>
      <c r="AKX21" s="61"/>
      <c r="AKY21" s="61"/>
      <c r="AKZ21" s="61"/>
      <c r="ALA21" s="61"/>
      <c r="ALB21" s="61"/>
      <c r="ALC21" s="61"/>
      <c r="ALD21" s="61"/>
      <c r="ALE21" s="61"/>
      <c r="ALF21" s="61"/>
      <c r="ALG21" s="61"/>
      <c r="ALH21" s="61"/>
      <c r="ALI21" s="61"/>
      <c r="ALJ21" s="61"/>
      <c r="ALK21" s="61"/>
      <c r="ALL21" s="61"/>
      <c r="ALM21" s="61"/>
      <c r="ALN21" s="61"/>
      <c r="ALO21" s="61"/>
      <c r="ALP21" s="61"/>
      <c r="ALQ21" s="61"/>
    </row>
    <row r="22" spans="3:1005" ht="15.75" x14ac:dyDescent="0.25">
      <c r="C22" s="60" t="s">
        <v>138</v>
      </c>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c r="JV22" s="61"/>
      <c r="JW22" s="61"/>
      <c r="JX22" s="61"/>
      <c r="JY22" s="61"/>
      <c r="JZ22" s="61"/>
      <c r="KA22" s="61"/>
      <c r="KB22" s="61"/>
      <c r="KC22" s="61"/>
      <c r="KD22" s="61"/>
      <c r="KE22" s="61"/>
      <c r="KF22" s="61"/>
      <c r="KG22" s="61"/>
      <c r="KH22" s="61"/>
      <c r="KI22" s="61"/>
      <c r="KJ22" s="61"/>
      <c r="KK22" s="61"/>
      <c r="KL22" s="61"/>
      <c r="KM22" s="61"/>
      <c r="KN22" s="61"/>
      <c r="KO22" s="61"/>
      <c r="KP22" s="61"/>
      <c r="KQ22" s="61"/>
      <c r="KR22" s="61"/>
      <c r="KS22" s="61"/>
      <c r="KT22" s="61"/>
      <c r="KU22" s="61"/>
      <c r="KV22" s="61"/>
      <c r="KW22" s="61"/>
      <c r="KX22" s="61"/>
      <c r="KY22" s="61"/>
      <c r="KZ22" s="61"/>
      <c r="LA22" s="61"/>
      <c r="LB22" s="61"/>
      <c r="LC22" s="61"/>
      <c r="LD22" s="61"/>
      <c r="LE22" s="61"/>
      <c r="LF22" s="61"/>
      <c r="LG22" s="61"/>
      <c r="LH22" s="61"/>
      <c r="LI22" s="61"/>
      <c r="LJ22" s="61"/>
      <c r="LK22" s="61"/>
      <c r="LL22" s="61"/>
      <c r="LM22" s="61"/>
      <c r="LN22" s="61"/>
      <c r="LO22" s="61"/>
      <c r="LP22" s="61"/>
      <c r="LQ22" s="61"/>
      <c r="LR22" s="61"/>
      <c r="LS22" s="61"/>
      <c r="LT22" s="61"/>
      <c r="LU22" s="61"/>
      <c r="LV22" s="61"/>
      <c r="LW22" s="61"/>
      <c r="LX22" s="61"/>
      <c r="LY22" s="61"/>
      <c r="LZ22" s="61"/>
      <c r="MA22" s="61"/>
      <c r="MB22" s="61"/>
      <c r="MC22" s="61"/>
      <c r="MD22" s="61"/>
      <c r="ME22" s="61"/>
      <c r="MF22" s="61"/>
      <c r="MG22" s="61"/>
      <c r="MH22" s="61"/>
      <c r="MI22" s="61"/>
      <c r="MJ22" s="61"/>
      <c r="MK22" s="61"/>
      <c r="ML22" s="61"/>
      <c r="MM22" s="61"/>
      <c r="MN22" s="61"/>
      <c r="MO22" s="61"/>
      <c r="MP22" s="61"/>
      <c r="MQ22" s="61"/>
      <c r="MR22" s="61"/>
      <c r="MS22" s="61"/>
      <c r="MT22" s="61"/>
      <c r="MU22" s="61"/>
      <c r="MV22" s="61"/>
      <c r="MW22" s="61"/>
      <c r="MX22" s="61"/>
      <c r="MY22" s="61"/>
      <c r="MZ22" s="61"/>
      <c r="NA22" s="61"/>
      <c r="NB22" s="61"/>
      <c r="NC22" s="61"/>
      <c r="ND22" s="61"/>
      <c r="NE22" s="61"/>
      <c r="NF22" s="61"/>
      <c r="NG22" s="61"/>
      <c r="NH22" s="61"/>
      <c r="NI22" s="61"/>
      <c r="NJ22" s="61"/>
      <c r="NK22" s="61"/>
      <c r="NL22" s="61"/>
      <c r="NM22" s="61"/>
      <c r="NN22" s="61"/>
      <c r="NO22" s="61"/>
      <c r="NP22" s="61"/>
      <c r="NQ22" s="61"/>
      <c r="NR22" s="61"/>
      <c r="NS22" s="61"/>
      <c r="NT22" s="61"/>
      <c r="NU22" s="61"/>
      <c r="NV22" s="61"/>
      <c r="NW22" s="61"/>
      <c r="NX22" s="61"/>
      <c r="NY22" s="61"/>
      <c r="NZ22" s="61"/>
      <c r="OA22" s="61"/>
      <c r="OB22" s="61"/>
      <c r="OC22" s="61"/>
      <c r="OD22" s="61"/>
      <c r="OE22" s="61"/>
      <c r="OF22" s="61"/>
      <c r="OG22" s="61"/>
      <c r="OH22" s="61"/>
      <c r="OI22" s="61"/>
      <c r="OJ22" s="61"/>
      <c r="OK22" s="61"/>
      <c r="OL22" s="61"/>
      <c r="OM22" s="61"/>
      <c r="ON22" s="61"/>
      <c r="OO22" s="61"/>
      <c r="OP22" s="61"/>
      <c r="OQ22" s="61"/>
      <c r="OR22" s="61"/>
      <c r="OS22" s="61"/>
      <c r="OT22" s="61"/>
      <c r="OU22" s="61"/>
      <c r="OV22" s="61"/>
      <c r="OW22" s="61"/>
      <c r="OX22" s="61"/>
      <c r="OY22" s="61"/>
      <c r="OZ22" s="61"/>
      <c r="PA22" s="61"/>
      <c r="PB22" s="61"/>
      <c r="PC22" s="61"/>
      <c r="PD22" s="61"/>
      <c r="PE22" s="61"/>
      <c r="PF22" s="61"/>
      <c r="PG22" s="61"/>
      <c r="PH22" s="61"/>
      <c r="PI22" s="61"/>
      <c r="PJ22" s="61"/>
      <c r="PK22" s="61"/>
      <c r="PL22" s="61"/>
      <c r="PM22" s="61"/>
      <c r="PN22" s="61"/>
      <c r="PO22" s="61"/>
      <c r="PP22" s="61"/>
      <c r="PQ22" s="61"/>
      <c r="PR22" s="61"/>
      <c r="PS22" s="61"/>
      <c r="PT22" s="61"/>
      <c r="PU22" s="61"/>
      <c r="PV22" s="61"/>
      <c r="PW22" s="61"/>
      <c r="PX22" s="61"/>
      <c r="PY22" s="61"/>
      <c r="PZ22" s="61"/>
      <c r="QA22" s="61"/>
      <c r="QB22" s="61"/>
      <c r="QC22" s="61"/>
      <c r="QD22" s="61"/>
      <c r="QE22" s="61"/>
      <c r="QF22" s="61"/>
      <c r="QG22" s="61"/>
      <c r="QH22" s="61"/>
      <c r="QI22" s="61"/>
      <c r="QJ22" s="61"/>
      <c r="QK22" s="61"/>
      <c r="QL22" s="61"/>
      <c r="QM22" s="61"/>
      <c r="QN22" s="61"/>
      <c r="QO22" s="61"/>
      <c r="QP22" s="61"/>
      <c r="QQ22" s="61"/>
      <c r="QR22" s="61"/>
      <c r="QS22" s="61"/>
      <c r="QT22" s="61"/>
      <c r="QU22" s="61"/>
      <c r="QV22" s="61"/>
      <c r="QW22" s="61"/>
      <c r="QX22" s="61"/>
      <c r="QY22" s="61"/>
      <c r="QZ22" s="61"/>
      <c r="RA22" s="61"/>
      <c r="RB22" s="61"/>
      <c r="RC22" s="61"/>
      <c r="RD22" s="61"/>
      <c r="RE22" s="61"/>
      <c r="RF22" s="61"/>
      <c r="RG22" s="61"/>
      <c r="RH22" s="61"/>
      <c r="RI22" s="61"/>
      <c r="RJ22" s="61"/>
      <c r="RK22" s="61"/>
      <c r="RL22" s="61"/>
      <c r="RM22" s="61"/>
      <c r="RN22" s="61"/>
      <c r="RO22" s="61"/>
      <c r="RP22" s="61"/>
      <c r="RQ22" s="61"/>
      <c r="RR22" s="61"/>
      <c r="RS22" s="61"/>
      <c r="RT22" s="61"/>
      <c r="RU22" s="61"/>
      <c r="RV22" s="61"/>
      <c r="RW22" s="61"/>
      <c r="RX22" s="61"/>
      <c r="RY22" s="61"/>
      <c r="RZ22" s="61"/>
      <c r="SA22" s="61"/>
      <c r="SB22" s="61"/>
      <c r="SC22" s="61"/>
      <c r="SD22" s="61"/>
      <c r="SE22" s="61"/>
      <c r="SF22" s="61"/>
      <c r="SG22" s="61"/>
      <c r="SH22" s="61"/>
      <c r="SI22" s="61"/>
      <c r="SJ22" s="61"/>
      <c r="SK22" s="61"/>
      <c r="SL22" s="61"/>
      <c r="SM22" s="61"/>
      <c r="SN22" s="61"/>
      <c r="SO22" s="61"/>
      <c r="SP22" s="61"/>
      <c r="SQ22" s="61"/>
      <c r="SR22" s="61"/>
      <c r="SS22" s="61"/>
      <c r="ST22" s="61"/>
      <c r="SU22" s="61"/>
      <c r="SV22" s="61"/>
      <c r="SW22" s="61"/>
      <c r="SX22" s="61"/>
      <c r="SY22" s="61"/>
      <c r="SZ22" s="61"/>
      <c r="TA22" s="61"/>
      <c r="TB22" s="61"/>
      <c r="TC22" s="61"/>
      <c r="TD22" s="61"/>
      <c r="TE22" s="61"/>
      <c r="TF22" s="61"/>
      <c r="TG22" s="61"/>
      <c r="TH22" s="61"/>
      <c r="TI22" s="61"/>
      <c r="TJ22" s="61"/>
      <c r="TK22" s="61"/>
      <c r="TL22" s="61"/>
      <c r="TM22" s="61"/>
      <c r="TN22" s="61"/>
      <c r="TO22" s="61"/>
      <c r="TP22" s="61"/>
      <c r="TQ22" s="61"/>
      <c r="TR22" s="61"/>
      <c r="TS22" s="61"/>
      <c r="TT22" s="61"/>
      <c r="TU22" s="61"/>
      <c r="TV22" s="61"/>
      <c r="TW22" s="61"/>
      <c r="TX22" s="61"/>
      <c r="TY22" s="61"/>
      <c r="TZ22" s="61"/>
      <c r="UA22" s="61"/>
      <c r="UB22" s="61"/>
      <c r="UC22" s="61"/>
      <c r="UD22" s="61"/>
      <c r="UE22" s="61"/>
      <c r="UF22" s="61"/>
      <c r="UG22" s="61"/>
      <c r="UH22" s="61"/>
      <c r="UI22" s="61"/>
      <c r="UJ22" s="61"/>
      <c r="UK22" s="61"/>
      <c r="UL22" s="61"/>
      <c r="UM22" s="61"/>
      <c r="UN22" s="61"/>
      <c r="UO22" s="61"/>
      <c r="UP22" s="61"/>
      <c r="UQ22" s="61"/>
      <c r="UR22" s="61"/>
      <c r="US22" s="61"/>
      <c r="UT22" s="61"/>
      <c r="UU22" s="61"/>
      <c r="UV22" s="61"/>
      <c r="UW22" s="61"/>
      <c r="UX22" s="61"/>
      <c r="UY22" s="61"/>
      <c r="UZ22" s="61"/>
      <c r="VA22" s="61"/>
      <c r="VB22" s="61"/>
      <c r="VC22" s="61"/>
      <c r="VD22" s="61"/>
      <c r="VE22" s="61"/>
      <c r="VF22" s="61"/>
      <c r="VG22" s="61"/>
      <c r="VH22" s="61"/>
      <c r="VI22" s="61"/>
      <c r="VJ22" s="61"/>
      <c r="VK22" s="61"/>
      <c r="VL22" s="61"/>
      <c r="VM22" s="61"/>
      <c r="VN22" s="61"/>
      <c r="VO22" s="61"/>
      <c r="VP22" s="61"/>
      <c r="VQ22" s="61"/>
      <c r="VR22" s="61"/>
      <c r="VS22" s="61"/>
      <c r="VT22" s="61"/>
      <c r="VU22" s="61"/>
      <c r="VV22" s="61"/>
      <c r="VW22" s="61"/>
      <c r="VX22" s="61"/>
      <c r="VY22" s="61"/>
      <c r="VZ22" s="61"/>
      <c r="WA22" s="61"/>
      <c r="WB22" s="61"/>
      <c r="WC22" s="61"/>
      <c r="WD22" s="61"/>
      <c r="WE22" s="61"/>
      <c r="WF22" s="61"/>
      <c r="WG22" s="61"/>
      <c r="WH22" s="61"/>
      <c r="WI22" s="61"/>
      <c r="WJ22" s="61"/>
      <c r="WK22" s="61"/>
      <c r="WL22" s="61"/>
      <c r="WM22" s="61"/>
      <c r="WN22" s="61"/>
      <c r="WO22" s="61"/>
      <c r="WP22" s="61"/>
      <c r="WQ22" s="61"/>
      <c r="WR22" s="61"/>
      <c r="WS22" s="61"/>
      <c r="WT22" s="61"/>
      <c r="WU22" s="61"/>
      <c r="WV22" s="61"/>
      <c r="WW22" s="61"/>
      <c r="WX22" s="61"/>
      <c r="WY22" s="61"/>
      <c r="WZ22" s="61"/>
      <c r="XA22" s="61"/>
      <c r="XB22" s="61"/>
      <c r="XC22" s="61"/>
      <c r="XD22" s="61"/>
      <c r="XE22" s="61"/>
      <c r="XF22" s="61"/>
      <c r="XG22" s="61"/>
      <c r="XH22" s="61"/>
      <c r="XI22" s="61"/>
      <c r="XJ22" s="61"/>
      <c r="XK22" s="61"/>
      <c r="XL22" s="61"/>
      <c r="XM22" s="61"/>
      <c r="XN22" s="61"/>
      <c r="XO22" s="61"/>
      <c r="XP22" s="61"/>
      <c r="XQ22" s="61"/>
      <c r="XR22" s="61"/>
      <c r="XS22" s="61"/>
      <c r="XT22" s="61"/>
      <c r="XU22" s="61"/>
      <c r="XV22" s="61"/>
      <c r="XW22" s="61"/>
      <c r="XX22" s="61"/>
      <c r="XY22" s="61"/>
      <c r="XZ22" s="61"/>
      <c r="YA22" s="61"/>
      <c r="YB22" s="61"/>
      <c r="YC22" s="61"/>
      <c r="YD22" s="61"/>
      <c r="YE22" s="61"/>
      <c r="YF22" s="61"/>
      <c r="YG22" s="61"/>
      <c r="YH22" s="61"/>
      <c r="YI22" s="61"/>
      <c r="YJ22" s="61"/>
      <c r="YK22" s="61"/>
      <c r="YL22" s="61"/>
      <c r="YM22" s="61"/>
      <c r="YN22" s="61"/>
      <c r="YO22" s="61"/>
      <c r="YP22" s="61"/>
      <c r="YQ22" s="61"/>
      <c r="YR22" s="61"/>
      <c r="YS22" s="61"/>
      <c r="YT22" s="61"/>
      <c r="YU22" s="61"/>
      <c r="YV22" s="61"/>
      <c r="YW22" s="61"/>
      <c r="YX22" s="61"/>
      <c r="YY22" s="61"/>
      <c r="YZ22" s="61"/>
      <c r="ZA22" s="61"/>
      <c r="ZB22" s="61"/>
      <c r="ZC22" s="61"/>
      <c r="ZD22" s="61"/>
      <c r="ZE22" s="61"/>
      <c r="ZF22" s="61"/>
      <c r="ZG22" s="61"/>
      <c r="ZH22" s="61"/>
      <c r="ZI22" s="61"/>
      <c r="ZJ22" s="61"/>
      <c r="ZK22" s="61"/>
      <c r="ZL22" s="61"/>
      <c r="ZM22" s="61"/>
      <c r="ZN22" s="61"/>
      <c r="ZO22" s="61"/>
      <c r="ZP22" s="61"/>
      <c r="ZQ22" s="61"/>
      <c r="ZR22" s="61"/>
      <c r="ZS22" s="61"/>
      <c r="ZT22" s="61"/>
      <c r="ZU22" s="61"/>
      <c r="ZV22" s="61"/>
      <c r="ZW22" s="61"/>
      <c r="ZX22" s="61"/>
      <c r="ZY22" s="61"/>
      <c r="ZZ22" s="61"/>
      <c r="AAA22" s="61"/>
      <c r="AAB22" s="61"/>
      <c r="AAC22" s="61"/>
      <c r="AAD22" s="61"/>
      <c r="AAE22" s="61"/>
      <c r="AAF22" s="61"/>
      <c r="AAG22" s="61"/>
      <c r="AAH22" s="61"/>
      <c r="AAI22" s="61"/>
      <c r="AAJ22" s="61"/>
      <c r="AAK22" s="61"/>
      <c r="AAL22" s="61"/>
      <c r="AAM22" s="61"/>
      <c r="AAN22" s="61"/>
      <c r="AAO22" s="61"/>
      <c r="AAP22" s="61"/>
      <c r="AAQ22" s="61"/>
      <c r="AAR22" s="61"/>
      <c r="AAS22" s="61"/>
      <c r="AAT22" s="61"/>
      <c r="AAU22" s="61"/>
      <c r="AAV22" s="61"/>
      <c r="AAW22" s="61"/>
      <c r="AAX22" s="61"/>
      <c r="AAY22" s="61"/>
      <c r="AAZ22" s="61"/>
      <c r="ABA22" s="61"/>
      <c r="ABB22" s="61"/>
      <c r="ABC22" s="61"/>
      <c r="ABD22" s="61"/>
      <c r="ABE22" s="61"/>
      <c r="ABF22" s="61"/>
      <c r="ABG22" s="61"/>
      <c r="ABH22" s="61"/>
      <c r="ABI22" s="61"/>
      <c r="ABJ22" s="61"/>
      <c r="ABK22" s="61"/>
      <c r="ABL22" s="61"/>
      <c r="ABM22" s="61"/>
      <c r="ABN22" s="61"/>
      <c r="ABO22" s="61"/>
      <c r="ABP22" s="61"/>
      <c r="ABQ22" s="61"/>
      <c r="ABR22" s="61"/>
      <c r="ABS22" s="61"/>
      <c r="ABT22" s="61"/>
      <c r="ABU22" s="61"/>
      <c r="ABV22" s="61"/>
      <c r="ABW22" s="61"/>
      <c r="ABX22" s="61"/>
      <c r="ABY22" s="61"/>
      <c r="ABZ22" s="61"/>
      <c r="ACA22" s="61"/>
      <c r="ACB22" s="61"/>
      <c r="ACC22" s="61"/>
      <c r="ACD22" s="61"/>
      <c r="ACE22" s="61"/>
      <c r="ACF22" s="61"/>
      <c r="ACG22" s="61"/>
      <c r="ACH22" s="61"/>
      <c r="ACI22" s="61"/>
      <c r="ACJ22" s="61"/>
      <c r="ACK22" s="61"/>
      <c r="ACL22" s="61"/>
      <c r="ACM22" s="61"/>
      <c r="ACN22" s="61"/>
      <c r="ACO22" s="61"/>
      <c r="ACP22" s="61"/>
      <c r="ACQ22" s="61"/>
      <c r="ACR22" s="61"/>
      <c r="ACS22" s="61"/>
      <c r="ACT22" s="61"/>
      <c r="ACU22" s="61"/>
      <c r="ACV22" s="61"/>
      <c r="ACW22" s="61"/>
      <c r="ACX22" s="61"/>
      <c r="ACY22" s="61"/>
      <c r="ACZ22" s="61"/>
      <c r="ADA22" s="61"/>
      <c r="ADB22" s="61"/>
      <c r="ADC22" s="61"/>
      <c r="ADD22" s="61"/>
      <c r="ADE22" s="61"/>
      <c r="ADF22" s="61"/>
      <c r="ADG22" s="61"/>
      <c r="ADH22" s="61"/>
      <c r="ADI22" s="61"/>
      <c r="ADJ22" s="61"/>
      <c r="ADK22" s="61"/>
      <c r="ADL22" s="61"/>
      <c r="ADM22" s="61"/>
      <c r="ADN22" s="61"/>
      <c r="ADO22" s="61"/>
      <c r="ADP22" s="61"/>
      <c r="ADQ22" s="61"/>
      <c r="ADR22" s="61"/>
      <c r="ADS22" s="61"/>
      <c r="ADT22" s="61"/>
      <c r="ADU22" s="61"/>
      <c r="ADV22" s="61"/>
      <c r="ADW22" s="61"/>
      <c r="ADX22" s="61"/>
      <c r="ADY22" s="61"/>
      <c r="ADZ22" s="61"/>
      <c r="AEA22" s="61"/>
      <c r="AEB22" s="61"/>
      <c r="AEC22" s="61"/>
      <c r="AED22" s="61"/>
      <c r="AEE22" s="61"/>
      <c r="AEF22" s="61"/>
      <c r="AEG22" s="61"/>
      <c r="AEH22" s="61"/>
      <c r="AEI22" s="61"/>
      <c r="AEJ22" s="61"/>
      <c r="AEK22" s="61"/>
      <c r="AEL22" s="61"/>
      <c r="AEM22" s="61"/>
      <c r="AEN22" s="61"/>
      <c r="AEO22" s="61"/>
      <c r="AEP22" s="61"/>
      <c r="AEQ22" s="61"/>
      <c r="AER22" s="61"/>
      <c r="AES22" s="61"/>
      <c r="AET22" s="61"/>
      <c r="AEU22" s="61"/>
      <c r="AEV22" s="61"/>
      <c r="AEW22" s="61"/>
      <c r="AEX22" s="61"/>
      <c r="AEY22" s="61"/>
      <c r="AEZ22" s="61"/>
      <c r="AFA22" s="61"/>
      <c r="AFB22" s="61"/>
      <c r="AFC22" s="61"/>
      <c r="AFD22" s="61"/>
      <c r="AFE22" s="61"/>
      <c r="AFF22" s="61"/>
      <c r="AFG22" s="61"/>
      <c r="AFH22" s="61"/>
      <c r="AFI22" s="61"/>
      <c r="AFJ22" s="61"/>
      <c r="AFK22" s="61"/>
      <c r="AFL22" s="61"/>
      <c r="AFM22" s="61"/>
      <c r="AFN22" s="61"/>
      <c r="AFO22" s="61"/>
      <c r="AFP22" s="61"/>
      <c r="AFQ22" s="61"/>
      <c r="AFR22" s="61"/>
      <c r="AFS22" s="61"/>
      <c r="AFT22" s="61"/>
      <c r="AFU22" s="61"/>
      <c r="AFV22" s="61"/>
      <c r="AFW22" s="61"/>
      <c r="AFX22" s="61"/>
      <c r="AFY22" s="61"/>
      <c r="AFZ22" s="61"/>
      <c r="AGA22" s="61"/>
      <c r="AGB22" s="61"/>
      <c r="AGC22" s="61"/>
      <c r="AGD22" s="61"/>
      <c r="AGE22" s="61"/>
      <c r="AGF22" s="61"/>
      <c r="AGG22" s="61"/>
      <c r="AGH22" s="61"/>
      <c r="AGI22" s="61"/>
      <c r="AGJ22" s="61"/>
      <c r="AGK22" s="61"/>
      <c r="AGL22" s="61"/>
      <c r="AGM22" s="61"/>
      <c r="AGN22" s="61"/>
      <c r="AGO22" s="61"/>
      <c r="AGP22" s="61"/>
      <c r="AGQ22" s="61"/>
      <c r="AGR22" s="61"/>
      <c r="AGS22" s="61"/>
      <c r="AGT22" s="61"/>
      <c r="AGU22" s="61"/>
      <c r="AGV22" s="61"/>
      <c r="AGW22" s="61"/>
      <c r="AGX22" s="61"/>
      <c r="AGY22" s="61"/>
      <c r="AGZ22" s="61"/>
      <c r="AHA22" s="61"/>
      <c r="AHB22" s="61"/>
      <c r="AHC22" s="61"/>
      <c r="AHD22" s="61"/>
      <c r="AHE22" s="61"/>
      <c r="AHF22" s="61"/>
      <c r="AHG22" s="61"/>
      <c r="AHH22" s="61"/>
      <c r="AHI22" s="61"/>
      <c r="AHJ22" s="61"/>
      <c r="AHK22" s="61"/>
      <c r="AHL22" s="61"/>
      <c r="AHM22" s="61"/>
      <c r="AHN22" s="61"/>
      <c r="AHO22" s="61"/>
      <c r="AHP22" s="61"/>
      <c r="AHQ22" s="61"/>
      <c r="AHR22" s="61"/>
      <c r="AHS22" s="61"/>
      <c r="AHT22" s="61"/>
      <c r="AHU22" s="61"/>
      <c r="AHV22" s="61"/>
      <c r="AHW22" s="61"/>
      <c r="AHX22" s="61"/>
      <c r="AHY22" s="61"/>
      <c r="AHZ22" s="61"/>
      <c r="AIA22" s="61"/>
      <c r="AIB22" s="61"/>
      <c r="AIC22" s="61"/>
      <c r="AID22" s="61"/>
      <c r="AIE22" s="61"/>
      <c r="AIF22" s="61"/>
      <c r="AIG22" s="61"/>
      <c r="AIH22" s="61"/>
      <c r="AII22" s="61"/>
      <c r="AIJ22" s="61"/>
      <c r="AIK22" s="61"/>
      <c r="AIL22" s="61"/>
      <c r="AIM22" s="61"/>
      <c r="AIN22" s="61"/>
      <c r="AIO22" s="61"/>
      <c r="AIP22" s="61"/>
      <c r="AIQ22" s="61"/>
      <c r="AIR22" s="61"/>
      <c r="AIS22" s="61"/>
      <c r="AIT22" s="61"/>
      <c r="AIU22" s="61"/>
      <c r="AIV22" s="61"/>
      <c r="AIW22" s="61"/>
      <c r="AIX22" s="61"/>
      <c r="AIY22" s="61"/>
      <c r="AIZ22" s="61"/>
      <c r="AJA22" s="61"/>
      <c r="AJB22" s="61"/>
      <c r="AJC22" s="61"/>
      <c r="AJD22" s="61"/>
      <c r="AJE22" s="61"/>
      <c r="AJF22" s="61"/>
      <c r="AJG22" s="61"/>
      <c r="AJH22" s="61"/>
      <c r="AJI22" s="61"/>
      <c r="AJJ22" s="61"/>
      <c r="AJK22" s="61"/>
      <c r="AJL22" s="61"/>
      <c r="AJM22" s="61"/>
      <c r="AJN22" s="61"/>
      <c r="AJO22" s="61"/>
      <c r="AJP22" s="61"/>
      <c r="AJQ22" s="61"/>
      <c r="AJR22" s="61"/>
      <c r="AJS22" s="61"/>
      <c r="AJT22" s="61"/>
      <c r="AJU22" s="61"/>
      <c r="AJV22" s="61"/>
      <c r="AJW22" s="61"/>
      <c r="AJX22" s="61"/>
      <c r="AJY22" s="61"/>
      <c r="AJZ22" s="61"/>
      <c r="AKA22" s="61"/>
      <c r="AKB22" s="61"/>
      <c r="AKC22" s="61"/>
      <c r="AKD22" s="61"/>
      <c r="AKE22" s="61"/>
      <c r="AKF22" s="61"/>
      <c r="AKG22" s="61"/>
      <c r="AKH22" s="61"/>
      <c r="AKI22" s="61"/>
      <c r="AKJ22" s="61"/>
      <c r="AKK22" s="61"/>
      <c r="AKL22" s="61"/>
      <c r="AKM22" s="61"/>
      <c r="AKN22" s="61"/>
      <c r="AKO22" s="61"/>
      <c r="AKP22" s="61"/>
      <c r="AKQ22" s="61"/>
      <c r="AKR22" s="61"/>
      <c r="AKS22" s="61"/>
      <c r="AKT22" s="61"/>
      <c r="AKU22" s="61"/>
      <c r="AKV22" s="61"/>
      <c r="AKW22" s="61"/>
      <c r="AKX22" s="61"/>
      <c r="AKY22" s="61"/>
      <c r="AKZ22" s="61"/>
      <c r="ALA22" s="61"/>
      <c r="ALB22" s="61"/>
      <c r="ALC22" s="61"/>
      <c r="ALD22" s="61"/>
      <c r="ALE22" s="61"/>
      <c r="ALF22" s="61"/>
      <c r="ALG22" s="61"/>
      <c r="ALH22" s="61"/>
      <c r="ALI22" s="61"/>
      <c r="ALJ22" s="61"/>
      <c r="ALK22" s="61"/>
      <c r="ALL22" s="61"/>
      <c r="ALM22" s="61"/>
      <c r="ALN22" s="61"/>
      <c r="ALO22" s="61"/>
      <c r="ALP22" s="61"/>
      <c r="ALQ22" s="61"/>
    </row>
    <row r="23" spans="3:1005" ht="15.75" x14ac:dyDescent="0.25">
      <c r="C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c r="IS23" s="68"/>
      <c r="IT23" s="68"/>
      <c r="IU23" s="68"/>
      <c r="IV23" s="68"/>
      <c r="IW23" s="68"/>
      <c r="IX23" s="68"/>
      <c r="IY23" s="68"/>
      <c r="IZ23" s="68"/>
      <c r="JA23" s="68"/>
      <c r="JB23" s="68"/>
      <c r="JC23" s="68"/>
      <c r="JD23" s="68"/>
      <c r="JE23" s="68"/>
      <c r="JF23" s="68"/>
      <c r="JG23" s="68"/>
      <c r="JH23" s="68"/>
      <c r="JI23" s="68"/>
      <c r="JJ23" s="68"/>
      <c r="JK23" s="68"/>
      <c r="JL23" s="68"/>
      <c r="JM23" s="68"/>
      <c r="JN23" s="68"/>
      <c r="JO23" s="68"/>
      <c r="JP23" s="68"/>
      <c r="JQ23" s="68"/>
      <c r="JR23" s="68"/>
      <c r="JS23" s="68"/>
      <c r="JT23" s="68"/>
      <c r="JU23" s="68"/>
      <c r="JV23" s="68"/>
      <c r="JW23" s="68"/>
      <c r="JX23" s="68"/>
      <c r="JY23" s="68"/>
      <c r="JZ23" s="68"/>
      <c r="KA23" s="68"/>
      <c r="KB23" s="68"/>
      <c r="KC23" s="68"/>
      <c r="KD23" s="68"/>
      <c r="KE23" s="68"/>
      <c r="KF23" s="68"/>
      <c r="KG23" s="68"/>
      <c r="KH23" s="68"/>
      <c r="KI23" s="68"/>
      <c r="KJ23" s="68"/>
      <c r="KK23" s="68"/>
      <c r="KL23" s="68"/>
      <c r="KM23" s="68"/>
      <c r="KN23" s="68"/>
      <c r="KO23" s="68"/>
      <c r="KP23" s="68"/>
      <c r="KQ23" s="68"/>
      <c r="KR23" s="68"/>
      <c r="KS23" s="68"/>
      <c r="KT23" s="68"/>
      <c r="KU23" s="68"/>
      <c r="KV23" s="68"/>
      <c r="KW23" s="68"/>
      <c r="KX23" s="68"/>
      <c r="KY23" s="68"/>
      <c r="KZ23" s="68"/>
      <c r="LA23" s="68"/>
      <c r="LB23" s="68"/>
      <c r="LC23" s="68"/>
      <c r="LD23" s="68"/>
      <c r="LE23" s="68"/>
      <c r="LF23" s="68"/>
      <c r="LG23" s="68"/>
      <c r="LH23" s="68"/>
      <c r="LI23" s="68"/>
      <c r="LJ23" s="68"/>
      <c r="LK23" s="68"/>
      <c r="LL23" s="68"/>
      <c r="LM23" s="68"/>
      <c r="LN23" s="68"/>
      <c r="LO23" s="68"/>
      <c r="LP23" s="68"/>
      <c r="LQ23" s="68"/>
      <c r="LR23" s="68"/>
      <c r="LS23" s="68"/>
      <c r="LT23" s="68"/>
      <c r="LU23" s="68"/>
      <c r="LV23" s="68"/>
      <c r="LW23" s="68"/>
      <c r="LX23" s="68"/>
      <c r="LY23" s="68"/>
      <c r="LZ23" s="68"/>
      <c r="MA23" s="68"/>
      <c r="MB23" s="68"/>
      <c r="MC23" s="68"/>
      <c r="MD23" s="68"/>
      <c r="ME23" s="68"/>
      <c r="MF23" s="68"/>
      <c r="MG23" s="68"/>
      <c r="MH23" s="68"/>
      <c r="MI23" s="68"/>
      <c r="MJ23" s="68"/>
      <c r="MK23" s="68"/>
      <c r="ML23" s="68"/>
      <c r="MM23" s="68"/>
      <c r="MN23" s="68"/>
      <c r="MO23" s="68"/>
      <c r="MP23" s="68"/>
      <c r="MQ23" s="68"/>
      <c r="MR23" s="68"/>
      <c r="MS23" s="68"/>
      <c r="MT23" s="68"/>
      <c r="MU23" s="68"/>
      <c r="MV23" s="68"/>
      <c r="MW23" s="68"/>
      <c r="MX23" s="68"/>
      <c r="MY23" s="68"/>
      <c r="MZ23" s="68"/>
      <c r="NA23" s="68"/>
      <c r="NB23" s="68"/>
      <c r="NC23" s="68"/>
      <c r="ND23" s="68"/>
      <c r="NE23" s="68"/>
      <c r="NF23" s="68"/>
      <c r="NG23" s="68"/>
      <c r="NH23" s="68"/>
      <c r="NI23" s="68"/>
      <c r="NJ23" s="68"/>
      <c r="NK23" s="68"/>
      <c r="NL23" s="68"/>
      <c r="NM23" s="68"/>
      <c r="NN23" s="68"/>
      <c r="NO23" s="68"/>
      <c r="NP23" s="68"/>
      <c r="NQ23" s="68"/>
      <c r="NR23" s="68"/>
      <c r="NS23" s="68"/>
      <c r="NT23" s="68"/>
      <c r="NU23" s="68"/>
      <c r="NV23" s="68"/>
      <c r="NW23" s="68"/>
      <c r="NX23" s="68"/>
      <c r="NY23" s="68"/>
      <c r="NZ23" s="68"/>
      <c r="OA23" s="68"/>
      <c r="OB23" s="68"/>
      <c r="OC23" s="68"/>
      <c r="OD23" s="68"/>
      <c r="OE23" s="68"/>
      <c r="OF23" s="68"/>
      <c r="OG23" s="68"/>
      <c r="OH23" s="68"/>
      <c r="OI23" s="68"/>
      <c r="OJ23" s="68"/>
      <c r="OK23" s="68"/>
      <c r="OL23" s="68"/>
      <c r="OM23" s="68"/>
      <c r="ON23" s="68"/>
      <c r="OO23" s="68"/>
      <c r="OP23" s="68"/>
      <c r="OQ23" s="68"/>
      <c r="OR23" s="68"/>
      <c r="OS23" s="68"/>
      <c r="OT23" s="68"/>
      <c r="OU23" s="68"/>
      <c r="OV23" s="68"/>
      <c r="OW23" s="68"/>
      <c r="OX23" s="68"/>
      <c r="OY23" s="68"/>
      <c r="OZ23" s="68"/>
      <c r="PA23" s="68"/>
      <c r="PB23" s="68"/>
      <c r="PC23" s="68"/>
      <c r="PD23" s="68"/>
      <c r="PE23" s="68"/>
      <c r="PF23" s="68"/>
      <c r="PG23" s="68"/>
      <c r="PH23" s="68"/>
      <c r="PI23" s="68"/>
      <c r="PJ23" s="68"/>
      <c r="PK23" s="68"/>
      <c r="PL23" s="68"/>
      <c r="PM23" s="68"/>
      <c r="PN23" s="68"/>
      <c r="PO23" s="68"/>
      <c r="PP23" s="68"/>
      <c r="PQ23" s="68"/>
      <c r="PR23" s="68"/>
      <c r="PS23" s="68"/>
      <c r="PT23" s="68"/>
      <c r="PU23" s="68"/>
      <c r="PV23" s="68"/>
      <c r="PW23" s="68"/>
      <c r="PX23" s="68"/>
      <c r="PY23" s="68"/>
      <c r="PZ23" s="68"/>
      <c r="QA23" s="68"/>
      <c r="QB23" s="68"/>
      <c r="QC23" s="68"/>
      <c r="QD23" s="68"/>
      <c r="QE23" s="68"/>
      <c r="QF23" s="68"/>
      <c r="QG23" s="68"/>
      <c r="QH23" s="68"/>
      <c r="QI23" s="68"/>
      <c r="QJ23" s="68"/>
      <c r="QK23" s="68"/>
      <c r="QL23" s="68"/>
      <c r="QM23" s="68"/>
      <c r="QN23" s="68"/>
      <c r="QO23" s="68"/>
      <c r="QP23" s="68"/>
      <c r="QQ23" s="68"/>
      <c r="QR23" s="68"/>
      <c r="QS23" s="68"/>
      <c r="QT23" s="68"/>
      <c r="QU23" s="68"/>
      <c r="QV23" s="68"/>
      <c r="QW23" s="68"/>
      <c r="QX23" s="68"/>
      <c r="QY23" s="68"/>
      <c r="QZ23" s="68"/>
      <c r="RA23" s="68"/>
      <c r="RB23" s="68"/>
      <c r="RC23" s="68"/>
      <c r="RD23" s="68"/>
      <c r="RE23" s="68"/>
      <c r="RF23" s="68"/>
      <c r="RG23" s="68"/>
      <c r="RH23" s="68"/>
      <c r="RI23" s="68"/>
      <c r="RJ23" s="68"/>
      <c r="RK23" s="68"/>
      <c r="RL23" s="68"/>
      <c r="RM23" s="68"/>
      <c r="RN23" s="68"/>
      <c r="RO23" s="68"/>
      <c r="RP23" s="68"/>
      <c r="RQ23" s="68"/>
      <c r="RR23" s="68"/>
      <c r="RS23" s="68"/>
      <c r="RT23" s="68"/>
      <c r="RU23" s="68"/>
      <c r="RV23" s="68"/>
      <c r="RW23" s="68"/>
      <c r="RX23" s="68"/>
      <c r="RY23" s="68"/>
      <c r="RZ23" s="68"/>
      <c r="SA23" s="68"/>
      <c r="SB23" s="68"/>
      <c r="SC23" s="68"/>
      <c r="SD23" s="68"/>
      <c r="SE23" s="68"/>
      <c r="SF23" s="68"/>
      <c r="SG23" s="68"/>
      <c r="SH23" s="68"/>
      <c r="SI23" s="68"/>
      <c r="SJ23" s="68"/>
      <c r="SK23" s="68"/>
      <c r="SL23" s="68"/>
      <c r="SM23" s="68"/>
      <c r="SN23" s="68"/>
      <c r="SO23" s="68"/>
      <c r="SP23" s="68"/>
      <c r="SQ23" s="68"/>
      <c r="SR23" s="68"/>
      <c r="SS23" s="68"/>
      <c r="ST23" s="68"/>
      <c r="SU23" s="68"/>
      <c r="SV23" s="68"/>
      <c r="SW23" s="68"/>
      <c r="SX23" s="68"/>
      <c r="SY23" s="68"/>
      <c r="SZ23" s="68"/>
      <c r="TA23" s="68"/>
      <c r="TB23" s="68"/>
      <c r="TC23" s="68"/>
      <c r="TD23" s="68"/>
      <c r="TE23" s="68"/>
      <c r="TF23" s="68"/>
      <c r="TG23" s="68"/>
      <c r="TH23" s="68"/>
      <c r="TI23" s="68"/>
      <c r="TJ23" s="68"/>
      <c r="TK23" s="68"/>
      <c r="TL23" s="68"/>
      <c r="TM23" s="68"/>
      <c r="TN23" s="68"/>
      <c r="TO23" s="68"/>
      <c r="TP23" s="68"/>
      <c r="TQ23" s="68"/>
      <c r="TR23" s="68"/>
      <c r="TS23" s="68"/>
      <c r="TT23" s="68"/>
      <c r="TU23" s="68"/>
      <c r="TV23" s="68"/>
      <c r="TW23" s="68"/>
      <c r="TX23" s="68"/>
      <c r="TY23" s="68"/>
      <c r="TZ23" s="68"/>
      <c r="UA23" s="68"/>
      <c r="UB23" s="68"/>
      <c r="UC23" s="68"/>
      <c r="UD23" s="68"/>
      <c r="UE23" s="68"/>
      <c r="UF23" s="68"/>
      <c r="UG23" s="68"/>
      <c r="UH23" s="68"/>
      <c r="UI23" s="68"/>
      <c r="UJ23" s="68"/>
      <c r="UK23" s="68"/>
      <c r="UL23" s="68"/>
      <c r="UM23" s="68"/>
      <c r="UN23" s="68"/>
      <c r="UO23" s="68"/>
      <c r="UP23" s="68"/>
      <c r="UQ23" s="68"/>
      <c r="UR23" s="68"/>
      <c r="US23" s="68"/>
      <c r="UT23" s="68"/>
      <c r="UU23" s="68"/>
      <c r="UV23" s="68"/>
      <c r="UW23" s="68"/>
      <c r="UX23" s="68"/>
      <c r="UY23" s="68"/>
      <c r="UZ23" s="68"/>
      <c r="VA23" s="68"/>
      <c r="VB23" s="68"/>
      <c r="VC23" s="68"/>
      <c r="VD23" s="68"/>
      <c r="VE23" s="68"/>
      <c r="VF23" s="68"/>
      <c r="VG23" s="68"/>
      <c r="VH23" s="68"/>
      <c r="VI23" s="68"/>
      <c r="VJ23" s="68"/>
      <c r="VK23" s="68"/>
      <c r="VL23" s="68"/>
      <c r="VM23" s="68"/>
      <c r="VN23" s="68"/>
      <c r="VO23" s="68"/>
      <c r="VP23" s="68"/>
      <c r="VQ23" s="68"/>
      <c r="VR23" s="68"/>
      <c r="VS23" s="68"/>
      <c r="VT23" s="68"/>
      <c r="VU23" s="68"/>
      <c r="VV23" s="68"/>
      <c r="VW23" s="68"/>
      <c r="VX23" s="68"/>
      <c r="VY23" s="68"/>
      <c r="VZ23" s="68"/>
      <c r="WA23" s="68"/>
      <c r="WB23" s="68"/>
      <c r="WC23" s="68"/>
      <c r="WD23" s="68"/>
      <c r="WE23" s="68"/>
      <c r="WF23" s="68"/>
      <c r="WG23" s="68"/>
      <c r="WH23" s="68"/>
      <c r="WI23" s="68"/>
      <c r="WJ23" s="68"/>
      <c r="WK23" s="68"/>
      <c r="WL23" s="68"/>
      <c r="WM23" s="68"/>
      <c r="WN23" s="68"/>
      <c r="WO23" s="68"/>
      <c r="WP23" s="68"/>
      <c r="WQ23" s="68"/>
      <c r="WR23" s="68"/>
      <c r="WS23" s="68"/>
      <c r="WT23" s="68"/>
      <c r="WU23" s="68"/>
      <c r="WV23" s="68"/>
      <c r="WW23" s="68"/>
      <c r="WX23" s="68"/>
      <c r="WY23" s="68"/>
      <c r="WZ23" s="68"/>
      <c r="XA23" s="68"/>
      <c r="XB23" s="68"/>
      <c r="XC23" s="68"/>
      <c r="XD23" s="68"/>
      <c r="XE23" s="68"/>
      <c r="XF23" s="68"/>
      <c r="XG23" s="68"/>
      <c r="XH23" s="68"/>
      <c r="XI23" s="68"/>
      <c r="XJ23" s="68"/>
      <c r="XK23" s="68"/>
      <c r="XL23" s="68"/>
      <c r="XM23" s="68"/>
      <c r="XN23" s="68"/>
      <c r="XO23" s="68"/>
      <c r="XP23" s="68"/>
      <c r="XQ23" s="68"/>
      <c r="XR23" s="68"/>
      <c r="XS23" s="68"/>
      <c r="XT23" s="68"/>
      <c r="XU23" s="68"/>
      <c r="XV23" s="68"/>
      <c r="XW23" s="68"/>
      <c r="XX23" s="68"/>
      <c r="XY23" s="68"/>
      <c r="XZ23" s="68"/>
      <c r="YA23" s="68"/>
      <c r="YB23" s="68"/>
      <c r="YC23" s="68"/>
      <c r="YD23" s="68"/>
      <c r="YE23" s="68"/>
      <c r="YF23" s="68"/>
      <c r="YG23" s="68"/>
      <c r="YH23" s="68"/>
      <c r="YI23" s="68"/>
      <c r="YJ23" s="68"/>
      <c r="YK23" s="68"/>
      <c r="YL23" s="68"/>
      <c r="YM23" s="68"/>
      <c r="YN23" s="68"/>
      <c r="YO23" s="68"/>
      <c r="YP23" s="68"/>
      <c r="YQ23" s="68"/>
      <c r="YR23" s="68"/>
      <c r="YS23" s="68"/>
      <c r="YT23" s="68"/>
      <c r="YU23" s="68"/>
      <c r="YV23" s="68"/>
      <c r="YW23" s="68"/>
      <c r="YX23" s="68"/>
      <c r="YY23" s="68"/>
      <c r="YZ23" s="68"/>
      <c r="ZA23" s="68"/>
      <c r="ZB23" s="68"/>
      <c r="ZC23" s="68"/>
      <c r="ZD23" s="68"/>
      <c r="ZE23" s="68"/>
      <c r="ZF23" s="68"/>
      <c r="ZG23" s="68"/>
      <c r="ZH23" s="68"/>
      <c r="ZI23" s="68"/>
      <c r="ZJ23" s="68"/>
      <c r="ZK23" s="68"/>
      <c r="ZL23" s="68"/>
      <c r="ZM23" s="68"/>
      <c r="ZN23" s="68"/>
      <c r="ZO23" s="68"/>
      <c r="ZP23" s="68"/>
      <c r="ZQ23" s="68"/>
      <c r="ZR23" s="68"/>
      <c r="ZS23" s="68"/>
      <c r="ZT23" s="68"/>
      <c r="ZU23" s="68"/>
      <c r="ZV23" s="68"/>
      <c r="ZW23" s="68"/>
      <c r="ZX23" s="68"/>
      <c r="ZY23" s="68"/>
      <c r="ZZ23" s="68"/>
      <c r="AAA23" s="68"/>
      <c r="AAB23" s="68"/>
      <c r="AAC23" s="68"/>
      <c r="AAD23" s="68"/>
      <c r="AAE23" s="68"/>
      <c r="AAF23" s="68"/>
      <c r="AAG23" s="68"/>
      <c r="AAH23" s="68"/>
      <c r="AAI23" s="68"/>
      <c r="AAJ23" s="68"/>
      <c r="AAK23" s="68"/>
      <c r="AAL23" s="68"/>
      <c r="AAM23" s="68"/>
      <c r="AAN23" s="68"/>
      <c r="AAO23" s="68"/>
      <c r="AAP23" s="68"/>
      <c r="AAQ23" s="68"/>
      <c r="AAR23" s="68"/>
      <c r="AAS23" s="68"/>
      <c r="AAT23" s="68"/>
      <c r="AAU23" s="68"/>
      <c r="AAV23" s="68"/>
      <c r="AAW23" s="68"/>
      <c r="AAX23" s="68"/>
      <c r="AAY23" s="68"/>
      <c r="AAZ23" s="68"/>
      <c r="ABA23" s="68"/>
      <c r="ABB23" s="68"/>
      <c r="ABC23" s="68"/>
      <c r="ABD23" s="68"/>
      <c r="ABE23" s="68"/>
      <c r="ABF23" s="68"/>
      <c r="ABG23" s="68"/>
      <c r="ABH23" s="68"/>
      <c r="ABI23" s="68"/>
      <c r="ABJ23" s="68"/>
      <c r="ABK23" s="68"/>
      <c r="ABL23" s="68"/>
      <c r="ABM23" s="68"/>
      <c r="ABN23" s="68"/>
      <c r="ABO23" s="68"/>
      <c r="ABP23" s="68"/>
      <c r="ABQ23" s="68"/>
      <c r="ABR23" s="68"/>
      <c r="ABS23" s="68"/>
      <c r="ABT23" s="68"/>
      <c r="ABU23" s="68"/>
      <c r="ABV23" s="68"/>
      <c r="ABW23" s="68"/>
      <c r="ABX23" s="68"/>
      <c r="ABY23" s="68"/>
      <c r="ABZ23" s="68"/>
      <c r="ACA23" s="68"/>
      <c r="ACB23" s="68"/>
      <c r="ACC23" s="68"/>
      <c r="ACD23" s="68"/>
      <c r="ACE23" s="68"/>
      <c r="ACF23" s="68"/>
      <c r="ACG23" s="68"/>
      <c r="ACH23" s="68"/>
      <c r="ACI23" s="68"/>
      <c r="ACJ23" s="68"/>
      <c r="ACK23" s="68"/>
      <c r="ACL23" s="68"/>
      <c r="ACM23" s="68"/>
      <c r="ACN23" s="68"/>
      <c r="ACO23" s="68"/>
      <c r="ACP23" s="68"/>
      <c r="ACQ23" s="68"/>
      <c r="ACR23" s="68"/>
      <c r="ACS23" s="68"/>
      <c r="ACT23" s="68"/>
      <c r="ACU23" s="68"/>
      <c r="ACV23" s="68"/>
      <c r="ACW23" s="68"/>
      <c r="ACX23" s="68"/>
      <c r="ACY23" s="68"/>
      <c r="ACZ23" s="68"/>
      <c r="ADA23" s="68"/>
      <c r="ADB23" s="68"/>
      <c r="ADC23" s="68"/>
      <c r="ADD23" s="68"/>
      <c r="ADE23" s="68"/>
      <c r="ADF23" s="68"/>
      <c r="ADG23" s="68"/>
      <c r="ADH23" s="68"/>
      <c r="ADI23" s="68"/>
      <c r="ADJ23" s="68"/>
      <c r="ADK23" s="68"/>
      <c r="ADL23" s="68"/>
      <c r="ADM23" s="68"/>
      <c r="ADN23" s="68"/>
      <c r="ADO23" s="68"/>
      <c r="ADP23" s="68"/>
      <c r="ADQ23" s="68"/>
      <c r="ADR23" s="68"/>
      <c r="ADS23" s="68"/>
      <c r="ADT23" s="68"/>
      <c r="ADU23" s="68"/>
      <c r="ADV23" s="68"/>
      <c r="ADW23" s="68"/>
      <c r="ADX23" s="68"/>
      <c r="ADY23" s="68"/>
      <c r="ADZ23" s="68"/>
      <c r="AEA23" s="68"/>
      <c r="AEB23" s="68"/>
      <c r="AEC23" s="68"/>
      <c r="AED23" s="68"/>
      <c r="AEE23" s="68"/>
      <c r="AEF23" s="68"/>
      <c r="AEG23" s="68"/>
      <c r="AEH23" s="68"/>
      <c r="AEI23" s="68"/>
      <c r="AEJ23" s="68"/>
      <c r="AEK23" s="68"/>
      <c r="AEL23" s="68"/>
      <c r="AEM23" s="68"/>
      <c r="AEN23" s="68"/>
      <c r="AEO23" s="68"/>
      <c r="AEP23" s="68"/>
      <c r="AEQ23" s="68"/>
      <c r="AER23" s="68"/>
      <c r="AES23" s="68"/>
      <c r="AET23" s="68"/>
      <c r="AEU23" s="68"/>
      <c r="AEV23" s="68"/>
      <c r="AEW23" s="68"/>
      <c r="AEX23" s="68"/>
      <c r="AEY23" s="68"/>
      <c r="AEZ23" s="68"/>
      <c r="AFA23" s="68"/>
      <c r="AFB23" s="68"/>
      <c r="AFC23" s="68"/>
      <c r="AFD23" s="68"/>
      <c r="AFE23" s="68"/>
      <c r="AFF23" s="68"/>
      <c r="AFG23" s="68"/>
      <c r="AFH23" s="68"/>
      <c r="AFI23" s="68"/>
      <c r="AFJ23" s="68"/>
      <c r="AFK23" s="68"/>
      <c r="AFL23" s="68"/>
      <c r="AFM23" s="68"/>
      <c r="AFN23" s="68"/>
      <c r="AFO23" s="68"/>
      <c r="AFP23" s="68"/>
      <c r="AFQ23" s="68"/>
      <c r="AFR23" s="68"/>
      <c r="AFS23" s="68"/>
      <c r="AFT23" s="68"/>
      <c r="AFU23" s="68"/>
      <c r="AFV23" s="68"/>
      <c r="AFW23" s="68"/>
      <c r="AFX23" s="68"/>
      <c r="AFY23" s="68"/>
      <c r="AFZ23" s="68"/>
      <c r="AGA23" s="68"/>
      <c r="AGB23" s="68"/>
      <c r="AGC23" s="68"/>
      <c r="AGD23" s="68"/>
      <c r="AGE23" s="68"/>
      <c r="AGF23" s="68"/>
      <c r="AGG23" s="68"/>
      <c r="AGH23" s="68"/>
      <c r="AGI23" s="68"/>
      <c r="AGJ23" s="68"/>
      <c r="AGK23" s="68"/>
      <c r="AGL23" s="68"/>
      <c r="AGM23" s="68"/>
      <c r="AGN23" s="68"/>
      <c r="AGO23" s="68"/>
      <c r="AGP23" s="68"/>
      <c r="AGQ23" s="68"/>
      <c r="AGR23" s="68"/>
      <c r="AGS23" s="68"/>
      <c r="AGT23" s="68"/>
      <c r="AGU23" s="68"/>
      <c r="AGV23" s="68"/>
      <c r="AGW23" s="68"/>
      <c r="AGX23" s="68"/>
      <c r="AGY23" s="68"/>
      <c r="AGZ23" s="68"/>
      <c r="AHA23" s="68"/>
      <c r="AHB23" s="68"/>
      <c r="AHC23" s="68"/>
      <c r="AHD23" s="68"/>
      <c r="AHE23" s="68"/>
      <c r="AHF23" s="68"/>
      <c r="AHG23" s="68"/>
      <c r="AHH23" s="68"/>
      <c r="AHI23" s="68"/>
      <c r="AHJ23" s="68"/>
      <c r="AHK23" s="68"/>
      <c r="AHL23" s="68"/>
      <c r="AHM23" s="68"/>
      <c r="AHN23" s="68"/>
      <c r="AHO23" s="68"/>
      <c r="AHP23" s="68"/>
      <c r="AHQ23" s="68"/>
      <c r="AHR23" s="68"/>
      <c r="AHS23" s="68"/>
      <c r="AHT23" s="68"/>
      <c r="AHU23" s="68"/>
      <c r="AHV23" s="68"/>
      <c r="AHW23" s="68"/>
      <c r="AHX23" s="68"/>
      <c r="AHY23" s="68"/>
      <c r="AHZ23" s="68"/>
      <c r="AIA23" s="68"/>
      <c r="AIB23" s="68"/>
      <c r="AIC23" s="68"/>
      <c r="AID23" s="68"/>
      <c r="AIE23" s="68"/>
      <c r="AIF23" s="68"/>
      <c r="AIG23" s="68"/>
      <c r="AIH23" s="68"/>
      <c r="AII23" s="68"/>
      <c r="AIJ23" s="68"/>
      <c r="AIK23" s="68"/>
      <c r="AIL23" s="68"/>
      <c r="AIM23" s="68"/>
      <c r="AIN23" s="68"/>
      <c r="AIO23" s="68"/>
      <c r="AIP23" s="68"/>
      <c r="AIQ23" s="68"/>
      <c r="AIR23" s="68"/>
      <c r="AIS23" s="68"/>
      <c r="AIT23" s="68"/>
      <c r="AIU23" s="68"/>
      <c r="AIV23" s="68"/>
      <c r="AIW23" s="68"/>
      <c r="AIX23" s="68"/>
      <c r="AIY23" s="68"/>
      <c r="AIZ23" s="68"/>
      <c r="AJA23" s="68"/>
      <c r="AJB23" s="68"/>
      <c r="AJC23" s="68"/>
      <c r="AJD23" s="68"/>
      <c r="AJE23" s="68"/>
      <c r="AJF23" s="68"/>
      <c r="AJG23" s="68"/>
      <c r="AJH23" s="68"/>
      <c r="AJI23" s="68"/>
      <c r="AJJ23" s="68"/>
      <c r="AJK23" s="68"/>
      <c r="AJL23" s="68"/>
      <c r="AJM23" s="68"/>
      <c r="AJN23" s="68"/>
      <c r="AJO23" s="68"/>
      <c r="AJP23" s="68"/>
      <c r="AJQ23" s="68"/>
      <c r="AJR23" s="68"/>
      <c r="AJS23" s="68"/>
      <c r="AJT23" s="68"/>
      <c r="AJU23" s="68"/>
      <c r="AJV23" s="68"/>
      <c r="AJW23" s="68"/>
      <c r="AJX23" s="68"/>
      <c r="AJY23" s="68"/>
      <c r="AJZ23" s="68"/>
      <c r="AKA23" s="68"/>
      <c r="AKB23" s="68"/>
      <c r="AKC23" s="68"/>
      <c r="AKD23" s="68"/>
      <c r="AKE23" s="68"/>
      <c r="AKF23" s="68"/>
      <c r="AKG23" s="68"/>
      <c r="AKH23" s="68"/>
      <c r="AKI23" s="68"/>
      <c r="AKJ23" s="68"/>
      <c r="AKK23" s="68"/>
      <c r="AKL23" s="68"/>
      <c r="AKM23" s="68"/>
      <c r="AKN23" s="68"/>
      <c r="AKO23" s="68"/>
      <c r="AKP23" s="68"/>
      <c r="AKQ23" s="68"/>
      <c r="AKR23" s="68"/>
      <c r="AKS23" s="68"/>
      <c r="AKT23" s="68"/>
      <c r="AKU23" s="68"/>
      <c r="AKV23" s="68"/>
      <c r="AKW23" s="68"/>
      <c r="AKX23" s="68"/>
      <c r="AKY23" s="68"/>
      <c r="AKZ23" s="68"/>
      <c r="ALA23" s="68"/>
      <c r="ALB23" s="68"/>
      <c r="ALC23" s="68"/>
      <c r="ALD23" s="68"/>
      <c r="ALE23" s="68"/>
      <c r="ALF23" s="68"/>
      <c r="ALG23" s="68"/>
      <c r="ALH23" s="68"/>
      <c r="ALI23" s="68"/>
      <c r="ALJ23" s="68"/>
      <c r="ALK23" s="68"/>
      <c r="ALL23" s="68"/>
      <c r="ALM23" s="68"/>
      <c r="ALN23" s="68"/>
      <c r="ALO23" s="68"/>
      <c r="ALP23" s="68"/>
      <c r="ALQ23" s="68"/>
    </row>
    <row r="24" spans="3:1005" ht="15.75" x14ac:dyDescent="0.25">
      <c r="C24" s="60" t="s">
        <v>139</v>
      </c>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c r="JN24" s="61"/>
      <c r="JO24" s="61"/>
      <c r="JP24" s="61"/>
      <c r="JQ24" s="61"/>
      <c r="JR24" s="61"/>
      <c r="JS24" s="61"/>
      <c r="JT24" s="61"/>
      <c r="JU24" s="61"/>
      <c r="JV24" s="61"/>
      <c r="JW24" s="61"/>
      <c r="JX24" s="61"/>
      <c r="JY24" s="61"/>
      <c r="JZ24" s="61"/>
      <c r="KA24" s="61"/>
      <c r="KB24" s="61"/>
      <c r="KC24" s="61"/>
      <c r="KD24" s="61"/>
      <c r="KE24" s="61"/>
      <c r="KF24" s="61"/>
      <c r="KG24" s="61"/>
      <c r="KH24" s="61"/>
      <c r="KI24" s="61"/>
      <c r="KJ24" s="61"/>
      <c r="KK24" s="61"/>
      <c r="KL24" s="61"/>
      <c r="KM24" s="61"/>
      <c r="KN24" s="61"/>
      <c r="KO24" s="61"/>
      <c r="KP24" s="61"/>
      <c r="KQ24" s="61"/>
      <c r="KR24" s="61"/>
      <c r="KS24" s="61"/>
      <c r="KT24" s="61"/>
      <c r="KU24" s="61"/>
      <c r="KV24" s="61"/>
      <c r="KW24" s="61"/>
      <c r="KX24" s="61"/>
      <c r="KY24" s="61"/>
      <c r="KZ24" s="61"/>
      <c r="LA24" s="61"/>
      <c r="LB24" s="61"/>
      <c r="LC24" s="61"/>
      <c r="LD24" s="61"/>
      <c r="LE24" s="61"/>
      <c r="LF24" s="61"/>
      <c r="LG24" s="61"/>
      <c r="LH24" s="61"/>
      <c r="LI24" s="61"/>
      <c r="LJ24" s="61"/>
      <c r="LK24" s="61"/>
      <c r="LL24" s="61"/>
      <c r="LM24" s="61"/>
      <c r="LN24" s="61"/>
      <c r="LO24" s="61"/>
      <c r="LP24" s="61"/>
      <c r="LQ24" s="61"/>
      <c r="LR24" s="61"/>
      <c r="LS24" s="61"/>
      <c r="LT24" s="61"/>
      <c r="LU24" s="61"/>
      <c r="LV24" s="61"/>
      <c r="LW24" s="61"/>
      <c r="LX24" s="61"/>
      <c r="LY24" s="61"/>
      <c r="LZ24" s="61"/>
      <c r="MA24" s="61"/>
      <c r="MB24" s="61"/>
      <c r="MC24" s="61"/>
      <c r="MD24" s="61"/>
      <c r="ME24" s="61"/>
      <c r="MF24" s="61"/>
      <c r="MG24" s="61"/>
      <c r="MH24" s="61"/>
      <c r="MI24" s="61"/>
      <c r="MJ24" s="61"/>
      <c r="MK24" s="61"/>
      <c r="ML24" s="61"/>
      <c r="MM24" s="61"/>
      <c r="MN24" s="61"/>
      <c r="MO24" s="61"/>
      <c r="MP24" s="61"/>
      <c r="MQ24" s="61"/>
      <c r="MR24" s="61"/>
      <c r="MS24" s="61"/>
      <c r="MT24" s="61"/>
      <c r="MU24" s="61"/>
      <c r="MV24" s="61"/>
      <c r="MW24" s="61"/>
      <c r="MX24" s="61"/>
      <c r="MY24" s="61"/>
      <c r="MZ24" s="61"/>
      <c r="NA24" s="61"/>
      <c r="NB24" s="61"/>
      <c r="NC24" s="61"/>
      <c r="ND24" s="61"/>
      <c r="NE24" s="61"/>
      <c r="NF24" s="61"/>
      <c r="NG24" s="61"/>
      <c r="NH24" s="61"/>
      <c r="NI24" s="61"/>
      <c r="NJ24" s="61"/>
      <c r="NK24" s="61"/>
      <c r="NL24" s="61"/>
      <c r="NM24" s="61"/>
      <c r="NN24" s="61"/>
      <c r="NO24" s="61"/>
      <c r="NP24" s="61"/>
      <c r="NQ24" s="61"/>
      <c r="NR24" s="61"/>
      <c r="NS24" s="61"/>
      <c r="NT24" s="61"/>
      <c r="NU24" s="61"/>
      <c r="NV24" s="61"/>
      <c r="NW24" s="61"/>
      <c r="NX24" s="61"/>
      <c r="NY24" s="61"/>
      <c r="NZ24" s="61"/>
      <c r="OA24" s="61"/>
      <c r="OB24" s="61"/>
      <c r="OC24" s="61"/>
      <c r="OD24" s="61"/>
      <c r="OE24" s="61"/>
      <c r="OF24" s="61"/>
      <c r="OG24" s="61"/>
      <c r="OH24" s="61"/>
      <c r="OI24" s="61"/>
      <c r="OJ24" s="61"/>
      <c r="OK24" s="61"/>
      <c r="OL24" s="61"/>
      <c r="OM24" s="61"/>
      <c r="ON24" s="61"/>
      <c r="OO24" s="61"/>
      <c r="OP24" s="61"/>
      <c r="OQ24" s="61"/>
      <c r="OR24" s="61"/>
      <c r="OS24" s="61"/>
      <c r="OT24" s="61"/>
      <c r="OU24" s="61"/>
      <c r="OV24" s="61"/>
      <c r="OW24" s="61"/>
      <c r="OX24" s="61"/>
      <c r="OY24" s="61"/>
      <c r="OZ24" s="61"/>
      <c r="PA24" s="61"/>
      <c r="PB24" s="61"/>
      <c r="PC24" s="61"/>
      <c r="PD24" s="61"/>
      <c r="PE24" s="61"/>
      <c r="PF24" s="61"/>
      <c r="PG24" s="61"/>
      <c r="PH24" s="61"/>
      <c r="PI24" s="61"/>
      <c r="PJ24" s="61"/>
      <c r="PK24" s="61"/>
      <c r="PL24" s="61"/>
      <c r="PM24" s="61"/>
      <c r="PN24" s="61"/>
      <c r="PO24" s="61"/>
      <c r="PP24" s="61"/>
      <c r="PQ24" s="61"/>
      <c r="PR24" s="61"/>
      <c r="PS24" s="61"/>
      <c r="PT24" s="61"/>
      <c r="PU24" s="61"/>
      <c r="PV24" s="61"/>
      <c r="PW24" s="61"/>
      <c r="PX24" s="61"/>
      <c r="PY24" s="61"/>
      <c r="PZ24" s="61"/>
      <c r="QA24" s="61"/>
      <c r="QB24" s="61"/>
      <c r="QC24" s="61"/>
      <c r="QD24" s="61"/>
      <c r="QE24" s="61"/>
      <c r="QF24" s="61"/>
      <c r="QG24" s="61"/>
      <c r="QH24" s="61"/>
      <c r="QI24" s="61"/>
      <c r="QJ24" s="61"/>
      <c r="QK24" s="61"/>
      <c r="QL24" s="61"/>
      <c r="QM24" s="61"/>
      <c r="QN24" s="61"/>
      <c r="QO24" s="61"/>
      <c r="QP24" s="61"/>
      <c r="QQ24" s="61"/>
      <c r="QR24" s="61"/>
      <c r="QS24" s="61"/>
      <c r="QT24" s="61"/>
      <c r="QU24" s="61"/>
      <c r="QV24" s="61"/>
      <c r="QW24" s="61"/>
      <c r="QX24" s="61"/>
      <c r="QY24" s="61"/>
      <c r="QZ24" s="61"/>
      <c r="RA24" s="61"/>
      <c r="RB24" s="61"/>
      <c r="RC24" s="61"/>
      <c r="RD24" s="61"/>
      <c r="RE24" s="61"/>
      <c r="RF24" s="61"/>
      <c r="RG24" s="61"/>
      <c r="RH24" s="61"/>
      <c r="RI24" s="61"/>
      <c r="RJ24" s="61"/>
      <c r="RK24" s="61"/>
      <c r="RL24" s="61"/>
      <c r="RM24" s="61"/>
      <c r="RN24" s="61"/>
      <c r="RO24" s="61"/>
      <c r="RP24" s="61"/>
      <c r="RQ24" s="61"/>
      <c r="RR24" s="61"/>
      <c r="RS24" s="61"/>
      <c r="RT24" s="61"/>
      <c r="RU24" s="61"/>
      <c r="RV24" s="61"/>
      <c r="RW24" s="61"/>
      <c r="RX24" s="61"/>
      <c r="RY24" s="61"/>
      <c r="RZ24" s="61"/>
      <c r="SA24" s="61"/>
      <c r="SB24" s="61"/>
      <c r="SC24" s="61"/>
      <c r="SD24" s="61"/>
      <c r="SE24" s="61"/>
      <c r="SF24" s="61"/>
      <c r="SG24" s="61"/>
      <c r="SH24" s="61"/>
      <c r="SI24" s="61"/>
      <c r="SJ24" s="61"/>
      <c r="SK24" s="61"/>
      <c r="SL24" s="61"/>
      <c r="SM24" s="61"/>
      <c r="SN24" s="61"/>
      <c r="SO24" s="61"/>
      <c r="SP24" s="61"/>
      <c r="SQ24" s="61"/>
      <c r="SR24" s="61"/>
      <c r="SS24" s="61"/>
      <c r="ST24" s="61"/>
      <c r="SU24" s="61"/>
      <c r="SV24" s="61"/>
      <c r="SW24" s="61"/>
      <c r="SX24" s="61"/>
      <c r="SY24" s="61"/>
      <c r="SZ24" s="61"/>
      <c r="TA24" s="61"/>
      <c r="TB24" s="61"/>
      <c r="TC24" s="61"/>
      <c r="TD24" s="61"/>
      <c r="TE24" s="61"/>
      <c r="TF24" s="61"/>
      <c r="TG24" s="61"/>
      <c r="TH24" s="61"/>
      <c r="TI24" s="61"/>
      <c r="TJ24" s="61"/>
      <c r="TK24" s="61"/>
      <c r="TL24" s="61"/>
      <c r="TM24" s="61"/>
      <c r="TN24" s="61"/>
      <c r="TO24" s="61"/>
      <c r="TP24" s="61"/>
      <c r="TQ24" s="61"/>
      <c r="TR24" s="61"/>
      <c r="TS24" s="61"/>
      <c r="TT24" s="61"/>
      <c r="TU24" s="61"/>
      <c r="TV24" s="61"/>
      <c r="TW24" s="61"/>
      <c r="TX24" s="61"/>
      <c r="TY24" s="61"/>
      <c r="TZ24" s="61"/>
      <c r="UA24" s="61"/>
      <c r="UB24" s="61"/>
      <c r="UC24" s="61"/>
      <c r="UD24" s="61"/>
      <c r="UE24" s="61"/>
      <c r="UF24" s="61"/>
      <c r="UG24" s="61"/>
      <c r="UH24" s="61"/>
      <c r="UI24" s="61"/>
      <c r="UJ24" s="61"/>
      <c r="UK24" s="61"/>
      <c r="UL24" s="61"/>
      <c r="UM24" s="61"/>
      <c r="UN24" s="61"/>
      <c r="UO24" s="61"/>
      <c r="UP24" s="61"/>
      <c r="UQ24" s="61"/>
      <c r="UR24" s="61"/>
      <c r="US24" s="61"/>
      <c r="UT24" s="61"/>
      <c r="UU24" s="61"/>
      <c r="UV24" s="61"/>
      <c r="UW24" s="61"/>
      <c r="UX24" s="61"/>
      <c r="UY24" s="61"/>
      <c r="UZ24" s="61"/>
      <c r="VA24" s="61"/>
      <c r="VB24" s="61"/>
      <c r="VC24" s="61"/>
      <c r="VD24" s="61"/>
      <c r="VE24" s="61"/>
      <c r="VF24" s="61"/>
      <c r="VG24" s="61"/>
      <c r="VH24" s="61"/>
      <c r="VI24" s="61"/>
      <c r="VJ24" s="61"/>
      <c r="VK24" s="61"/>
      <c r="VL24" s="61"/>
      <c r="VM24" s="61"/>
      <c r="VN24" s="61"/>
      <c r="VO24" s="61"/>
      <c r="VP24" s="61"/>
      <c r="VQ24" s="61"/>
      <c r="VR24" s="61"/>
      <c r="VS24" s="61"/>
      <c r="VT24" s="61"/>
      <c r="VU24" s="61"/>
      <c r="VV24" s="61"/>
      <c r="VW24" s="61"/>
      <c r="VX24" s="61"/>
      <c r="VY24" s="61"/>
      <c r="VZ24" s="61"/>
      <c r="WA24" s="61"/>
      <c r="WB24" s="61"/>
      <c r="WC24" s="61"/>
      <c r="WD24" s="61"/>
      <c r="WE24" s="61"/>
      <c r="WF24" s="61"/>
      <c r="WG24" s="61"/>
      <c r="WH24" s="61"/>
      <c r="WI24" s="61"/>
      <c r="WJ24" s="61"/>
      <c r="WK24" s="61"/>
      <c r="WL24" s="61"/>
      <c r="WM24" s="61"/>
      <c r="WN24" s="61"/>
      <c r="WO24" s="61"/>
      <c r="WP24" s="61"/>
      <c r="WQ24" s="61"/>
      <c r="WR24" s="61"/>
      <c r="WS24" s="61"/>
      <c r="WT24" s="61"/>
      <c r="WU24" s="61"/>
      <c r="WV24" s="61"/>
      <c r="WW24" s="61"/>
      <c r="WX24" s="61"/>
      <c r="WY24" s="61"/>
      <c r="WZ24" s="61"/>
      <c r="XA24" s="61"/>
      <c r="XB24" s="61"/>
      <c r="XC24" s="61"/>
      <c r="XD24" s="61"/>
      <c r="XE24" s="61"/>
      <c r="XF24" s="61"/>
      <c r="XG24" s="61"/>
      <c r="XH24" s="61"/>
      <c r="XI24" s="61"/>
      <c r="XJ24" s="61"/>
      <c r="XK24" s="61"/>
      <c r="XL24" s="61"/>
      <c r="XM24" s="61"/>
      <c r="XN24" s="61"/>
      <c r="XO24" s="61"/>
      <c r="XP24" s="61"/>
      <c r="XQ24" s="61"/>
      <c r="XR24" s="61"/>
      <c r="XS24" s="61"/>
      <c r="XT24" s="61"/>
      <c r="XU24" s="61"/>
      <c r="XV24" s="61"/>
      <c r="XW24" s="61"/>
      <c r="XX24" s="61"/>
      <c r="XY24" s="61"/>
      <c r="XZ24" s="61"/>
      <c r="YA24" s="61"/>
      <c r="YB24" s="61"/>
      <c r="YC24" s="61"/>
      <c r="YD24" s="61"/>
      <c r="YE24" s="61"/>
      <c r="YF24" s="61"/>
      <c r="YG24" s="61"/>
      <c r="YH24" s="61"/>
      <c r="YI24" s="61"/>
      <c r="YJ24" s="61"/>
      <c r="YK24" s="61"/>
      <c r="YL24" s="61"/>
      <c r="YM24" s="61"/>
      <c r="YN24" s="61"/>
      <c r="YO24" s="61"/>
      <c r="YP24" s="61"/>
      <c r="YQ24" s="61"/>
      <c r="YR24" s="61"/>
      <c r="YS24" s="61"/>
      <c r="YT24" s="61"/>
      <c r="YU24" s="61"/>
      <c r="YV24" s="61"/>
      <c r="YW24" s="61"/>
      <c r="YX24" s="61"/>
      <c r="YY24" s="61"/>
      <c r="YZ24" s="61"/>
      <c r="ZA24" s="61"/>
      <c r="ZB24" s="61"/>
      <c r="ZC24" s="61"/>
      <c r="ZD24" s="61"/>
      <c r="ZE24" s="61"/>
      <c r="ZF24" s="61"/>
      <c r="ZG24" s="61"/>
      <c r="ZH24" s="61"/>
      <c r="ZI24" s="61"/>
      <c r="ZJ24" s="61"/>
      <c r="ZK24" s="61"/>
      <c r="ZL24" s="61"/>
      <c r="ZM24" s="61"/>
      <c r="ZN24" s="61"/>
      <c r="ZO24" s="61"/>
      <c r="ZP24" s="61"/>
      <c r="ZQ24" s="61"/>
      <c r="ZR24" s="61"/>
      <c r="ZS24" s="61"/>
      <c r="ZT24" s="61"/>
      <c r="ZU24" s="61"/>
      <c r="ZV24" s="61"/>
      <c r="ZW24" s="61"/>
      <c r="ZX24" s="61"/>
      <c r="ZY24" s="61"/>
      <c r="ZZ24" s="61"/>
      <c r="AAA24" s="61"/>
      <c r="AAB24" s="61"/>
      <c r="AAC24" s="61"/>
      <c r="AAD24" s="61"/>
      <c r="AAE24" s="61"/>
      <c r="AAF24" s="61"/>
      <c r="AAG24" s="61"/>
      <c r="AAH24" s="61"/>
      <c r="AAI24" s="61"/>
      <c r="AAJ24" s="61"/>
      <c r="AAK24" s="61"/>
      <c r="AAL24" s="61"/>
      <c r="AAM24" s="61"/>
      <c r="AAN24" s="61"/>
      <c r="AAO24" s="61"/>
      <c r="AAP24" s="61"/>
      <c r="AAQ24" s="61"/>
      <c r="AAR24" s="61"/>
      <c r="AAS24" s="61"/>
      <c r="AAT24" s="61"/>
      <c r="AAU24" s="61"/>
      <c r="AAV24" s="61"/>
      <c r="AAW24" s="61"/>
      <c r="AAX24" s="61"/>
      <c r="AAY24" s="61"/>
      <c r="AAZ24" s="61"/>
      <c r="ABA24" s="61"/>
      <c r="ABB24" s="61"/>
      <c r="ABC24" s="61"/>
      <c r="ABD24" s="61"/>
      <c r="ABE24" s="61"/>
      <c r="ABF24" s="61"/>
      <c r="ABG24" s="61"/>
      <c r="ABH24" s="61"/>
      <c r="ABI24" s="61"/>
      <c r="ABJ24" s="61"/>
      <c r="ABK24" s="61"/>
      <c r="ABL24" s="61"/>
      <c r="ABM24" s="61"/>
      <c r="ABN24" s="61"/>
      <c r="ABO24" s="61"/>
      <c r="ABP24" s="61"/>
      <c r="ABQ24" s="61"/>
      <c r="ABR24" s="61"/>
      <c r="ABS24" s="61"/>
      <c r="ABT24" s="61"/>
      <c r="ABU24" s="61"/>
      <c r="ABV24" s="61"/>
      <c r="ABW24" s="61"/>
      <c r="ABX24" s="61"/>
      <c r="ABY24" s="61"/>
      <c r="ABZ24" s="61"/>
      <c r="ACA24" s="61"/>
      <c r="ACB24" s="61"/>
      <c r="ACC24" s="61"/>
      <c r="ACD24" s="61"/>
      <c r="ACE24" s="61"/>
      <c r="ACF24" s="61"/>
      <c r="ACG24" s="61"/>
      <c r="ACH24" s="61"/>
      <c r="ACI24" s="61"/>
      <c r="ACJ24" s="61"/>
      <c r="ACK24" s="61"/>
      <c r="ACL24" s="61"/>
      <c r="ACM24" s="61"/>
      <c r="ACN24" s="61"/>
      <c r="ACO24" s="61"/>
      <c r="ACP24" s="61"/>
      <c r="ACQ24" s="61"/>
      <c r="ACR24" s="61"/>
      <c r="ACS24" s="61"/>
      <c r="ACT24" s="61"/>
      <c r="ACU24" s="61"/>
      <c r="ACV24" s="61"/>
      <c r="ACW24" s="61"/>
      <c r="ACX24" s="61"/>
      <c r="ACY24" s="61"/>
      <c r="ACZ24" s="61"/>
      <c r="ADA24" s="61"/>
      <c r="ADB24" s="61"/>
      <c r="ADC24" s="61"/>
      <c r="ADD24" s="61"/>
      <c r="ADE24" s="61"/>
      <c r="ADF24" s="61"/>
      <c r="ADG24" s="61"/>
      <c r="ADH24" s="61"/>
      <c r="ADI24" s="61"/>
      <c r="ADJ24" s="61"/>
      <c r="ADK24" s="61"/>
      <c r="ADL24" s="61"/>
      <c r="ADM24" s="61"/>
      <c r="ADN24" s="61"/>
      <c r="ADO24" s="61"/>
      <c r="ADP24" s="61"/>
      <c r="ADQ24" s="61"/>
      <c r="ADR24" s="61"/>
      <c r="ADS24" s="61"/>
      <c r="ADT24" s="61"/>
      <c r="ADU24" s="61"/>
      <c r="ADV24" s="61"/>
      <c r="ADW24" s="61"/>
      <c r="ADX24" s="61"/>
      <c r="ADY24" s="61"/>
      <c r="ADZ24" s="61"/>
      <c r="AEA24" s="61"/>
      <c r="AEB24" s="61"/>
      <c r="AEC24" s="61"/>
      <c r="AED24" s="61"/>
      <c r="AEE24" s="61"/>
      <c r="AEF24" s="61"/>
      <c r="AEG24" s="61"/>
      <c r="AEH24" s="61"/>
      <c r="AEI24" s="61"/>
      <c r="AEJ24" s="61"/>
      <c r="AEK24" s="61"/>
      <c r="AEL24" s="61"/>
      <c r="AEM24" s="61"/>
      <c r="AEN24" s="61"/>
      <c r="AEO24" s="61"/>
      <c r="AEP24" s="61"/>
      <c r="AEQ24" s="61"/>
      <c r="AER24" s="61"/>
      <c r="AES24" s="61"/>
      <c r="AET24" s="61"/>
      <c r="AEU24" s="61"/>
      <c r="AEV24" s="61"/>
      <c r="AEW24" s="61"/>
      <c r="AEX24" s="61"/>
      <c r="AEY24" s="61"/>
      <c r="AEZ24" s="61"/>
      <c r="AFA24" s="61"/>
      <c r="AFB24" s="61"/>
      <c r="AFC24" s="61"/>
      <c r="AFD24" s="61"/>
      <c r="AFE24" s="61"/>
      <c r="AFF24" s="61"/>
      <c r="AFG24" s="61"/>
      <c r="AFH24" s="61"/>
      <c r="AFI24" s="61"/>
      <c r="AFJ24" s="61"/>
      <c r="AFK24" s="61"/>
      <c r="AFL24" s="61"/>
      <c r="AFM24" s="61"/>
      <c r="AFN24" s="61"/>
      <c r="AFO24" s="61"/>
      <c r="AFP24" s="61"/>
      <c r="AFQ24" s="61"/>
      <c r="AFR24" s="61"/>
      <c r="AFS24" s="61"/>
      <c r="AFT24" s="61"/>
      <c r="AFU24" s="61"/>
      <c r="AFV24" s="61"/>
      <c r="AFW24" s="61"/>
      <c r="AFX24" s="61"/>
      <c r="AFY24" s="61"/>
      <c r="AFZ24" s="61"/>
      <c r="AGA24" s="61"/>
      <c r="AGB24" s="61"/>
      <c r="AGC24" s="61"/>
      <c r="AGD24" s="61"/>
      <c r="AGE24" s="61"/>
      <c r="AGF24" s="61"/>
      <c r="AGG24" s="61"/>
      <c r="AGH24" s="61"/>
      <c r="AGI24" s="61"/>
      <c r="AGJ24" s="61"/>
      <c r="AGK24" s="61"/>
      <c r="AGL24" s="61"/>
      <c r="AGM24" s="61"/>
      <c r="AGN24" s="61"/>
      <c r="AGO24" s="61"/>
      <c r="AGP24" s="61"/>
      <c r="AGQ24" s="61"/>
      <c r="AGR24" s="61"/>
      <c r="AGS24" s="61"/>
      <c r="AGT24" s="61"/>
      <c r="AGU24" s="61"/>
      <c r="AGV24" s="61"/>
      <c r="AGW24" s="61"/>
      <c r="AGX24" s="61"/>
      <c r="AGY24" s="61"/>
      <c r="AGZ24" s="61"/>
      <c r="AHA24" s="61"/>
      <c r="AHB24" s="61"/>
      <c r="AHC24" s="61"/>
      <c r="AHD24" s="61"/>
      <c r="AHE24" s="61"/>
      <c r="AHF24" s="61"/>
      <c r="AHG24" s="61"/>
      <c r="AHH24" s="61"/>
      <c r="AHI24" s="61"/>
      <c r="AHJ24" s="61"/>
      <c r="AHK24" s="61"/>
      <c r="AHL24" s="61"/>
      <c r="AHM24" s="61"/>
      <c r="AHN24" s="61"/>
      <c r="AHO24" s="61"/>
      <c r="AHP24" s="61"/>
      <c r="AHQ24" s="61"/>
      <c r="AHR24" s="61"/>
      <c r="AHS24" s="61"/>
      <c r="AHT24" s="61"/>
      <c r="AHU24" s="61"/>
      <c r="AHV24" s="61"/>
      <c r="AHW24" s="61"/>
      <c r="AHX24" s="61"/>
      <c r="AHY24" s="61"/>
      <c r="AHZ24" s="61"/>
      <c r="AIA24" s="61"/>
      <c r="AIB24" s="61"/>
      <c r="AIC24" s="61"/>
      <c r="AID24" s="61"/>
      <c r="AIE24" s="61"/>
      <c r="AIF24" s="61"/>
      <c r="AIG24" s="61"/>
      <c r="AIH24" s="61"/>
      <c r="AII24" s="61"/>
      <c r="AIJ24" s="61"/>
      <c r="AIK24" s="61"/>
      <c r="AIL24" s="61"/>
      <c r="AIM24" s="61"/>
      <c r="AIN24" s="61"/>
      <c r="AIO24" s="61"/>
      <c r="AIP24" s="61"/>
      <c r="AIQ24" s="61"/>
      <c r="AIR24" s="61"/>
      <c r="AIS24" s="61"/>
      <c r="AIT24" s="61"/>
      <c r="AIU24" s="61"/>
      <c r="AIV24" s="61"/>
      <c r="AIW24" s="61"/>
      <c r="AIX24" s="61"/>
      <c r="AIY24" s="61"/>
      <c r="AIZ24" s="61"/>
      <c r="AJA24" s="61"/>
      <c r="AJB24" s="61"/>
      <c r="AJC24" s="61"/>
      <c r="AJD24" s="61"/>
      <c r="AJE24" s="61"/>
      <c r="AJF24" s="61"/>
      <c r="AJG24" s="61"/>
      <c r="AJH24" s="61"/>
      <c r="AJI24" s="61"/>
      <c r="AJJ24" s="61"/>
      <c r="AJK24" s="61"/>
      <c r="AJL24" s="61"/>
      <c r="AJM24" s="61"/>
      <c r="AJN24" s="61"/>
      <c r="AJO24" s="61"/>
      <c r="AJP24" s="61"/>
      <c r="AJQ24" s="61"/>
      <c r="AJR24" s="61"/>
      <c r="AJS24" s="61"/>
      <c r="AJT24" s="61"/>
      <c r="AJU24" s="61"/>
      <c r="AJV24" s="61"/>
      <c r="AJW24" s="61"/>
      <c r="AJX24" s="61"/>
      <c r="AJY24" s="61"/>
      <c r="AJZ24" s="61"/>
      <c r="AKA24" s="61"/>
      <c r="AKB24" s="61"/>
      <c r="AKC24" s="61"/>
      <c r="AKD24" s="61"/>
      <c r="AKE24" s="61"/>
      <c r="AKF24" s="61"/>
      <c r="AKG24" s="61"/>
      <c r="AKH24" s="61"/>
      <c r="AKI24" s="61"/>
      <c r="AKJ24" s="61"/>
      <c r="AKK24" s="61"/>
      <c r="AKL24" s="61"/>
      <c r="AKM24" s="61"/>
      <c r="AKN24" s="61"/>
      <c r="AKO24" s="61"/>
      <c r="AKP24" s="61"/>
      <c r="AKQ24" s="61"/>
      <c r="AKR24" s="61"/>
      <c r="AKS24" s="61"/>
      <c r="AKT24" s="61"/>
      <c r="AKU24" s="61"/>
      <c r="AKV24" s="61"/>
      <c r="AKW24" s="61"/>
      <c r="AKX24" s="61"/>
      <c r="AKY24" s="61"/>
      <c r="AKZ24" s="61"/>
      <c r="ALA24" s="61"/>
      <c r="ALB24" s="61"/>
      <c r="ALC24" s="61"/>
      <c r="ALD24" s="61"/>
      <c r="ALE24" s="61"/>
      <c r="ALF24" s="61"/>
      <c r="ALG24" s="61"/>
      <c r="ALH24" s="61"/>
      <c r="ALI24" s="61"/>
      <c r="ALJ24" s="61"/>
      <c r="ALK24" s="61"/>
      <c r="ALL24" s="61"/>
      <c r="ALM24" s="61"/>
      <c r="ALN24" s="61"/>
      <c r="ALO24" s="61"/>
      <c r="ALP24" s="61"/>
      <c r="ALQ24" s="61"/>
    </row>
    <row r="25" spans="3:1005" ht="15.75" x14ac:dyDescent="0.25">
      <c r="C25" s="69" t="s">
        <v>140</v>
      </c>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c r="IR25" s="68"/>
      <c r="IS25" s="68"/>
      <c r="IT25" s="68"/>
      <c r="IU25" s="68"/>
      <c r="IV25" s="68"/>
      <c r="IW25" s="68"/>
      <c r="IX25" s="68"/>
      <c r="IY25" s="68"/>
      <c r="IZ25" s="68"/>
      <c r="JA25" s="68"/>
      <c r="JB25" s="68"/>
      <c r="JC25" s="68"/>
      <c r="JD25" s="68"/>
      <c r="JE25" s="68"/>
      <c r="JF25" s="68"/>
      <c r="JG25" s="68"/>
      <c r="JH25" s="68"/>
      <c r="JI25" s="68"/>
      <c r="JJ25" s="68"/>
      <c r="JK25" s="68"/>
      <c r="JL25" s="68"/>
      <c r="JM25" s="68"/>
      <c r="JN25" s="68"/>
      <c r="JO25" s="68"/>
      <c r="JP25" s="68"/>
      <c r="JQ25" s="68"/>
      <c r="JR25" s="68"/>
      <c r="JS25" s="68"/>
      <c r="JT25" s="68"/>
      <c r="JU25" s="68"/>
      <c r="JV25" s="68"/>
      <c r="JW25" s="68"/>
      <c r="JX25" s="68"/>
      <c r="JY25" s="68"/>
      <c r="JZ25" s="68"/>
      <c r="KA25" s="68"/>
      <c r="KB25" s="68"/>
      <c r="KC25" s="68"/>
      <c r="KD25" s="68"/>
      <c r="KE25" s="68"/>
      <c r="KF25" s="68"/>
      <c r="KG25" s="68"/>
      <c r="KH25" s="68"/>
      <c r="KI25" s="68"/>
      <c r="KJ25" s="68"/>
      <c r="KK25" s="68"/>
      <c r="KL25" s="68"/>
      <c r="KM25" s="68"/>
      <c r="KN25" s="68"/>
      <c r="KO25" s="68"/>
      <c r="KP25" s="68"/>
      <c r="KQ25" s="68"/>
      <c r="KR25" s="68"/>
      <c r="KS25" s="68"/>
      <c r="KT25" s="68"/>
      <c r="KU25" s="68"/>
      <c r="KV25" s="68"/>
      <c r="KW25" s="68"/>
      <c r="KX25" s="68"/>
      <c r="KY25" s="68"/>
      <c r="KZ25" s="68"/>
      <c r="LA25" s="68"/>
      <c r="LB25" s="68"/>
      <c r="LC25" s="68"/>
      <c r="LD25" s="68"/>
      <c r="LE25" s="68"/>
      <c r="LF25" s="68"/>
      <c r="LG25" s="68"/>
      <c r="LH25" s="68"/>
      <c r="LI25" s="68"/>
      <c r="LJ25" s="68"/>
      <c r="LK25" s="68"/>
      <c r="LL25" s="68"/>
      <c r="LM25" s="68"/>
      <c r="LN25" s="68"/>
      <c r="LO25" s="68"/>
      <c r="LP25" s="68"/>
      <c r="LQ25" s="68"/>
      <c r="LR25" s="68"/>
      <c r="LS25" s="68"/>
      <c r="LT25" s="68"/>
      <c r="LU25" s="68"/>
      <c r="LV25" s="68"/>
      <c r="LW25" s="68"/>
      <c r="LX25" s="68"/>
      <c r="LY25" s="68"/>
      <c r="LZ25" s="68"/>
      <c r="MA25" s="68"/>
      <c r="MB25" s="68"/>
      <c r="MC25" s="68"/>
      <c r="MD25" s="68"/>
      <c r="ME25" s="68"/>
      <c r="MF25" s="68"/>
      <c r="MG25" s="68"/>
      <c r="MH25" s="68"/>
      <c r="MI25" s="68"/>
      <c r="MJ25" s="68"/>
      <c r="MK25" s="68"/>
      <c r="ML25" s="68"/>
      <c r="MM25" s="68"/>
      <c r="MN25" s="68"/>
      <c r="MO25" s="68"/>
      <c r="MP25" s="68"/>
      <c r="MQ25" s="68"/>
      <c r="MR25" s="68"/>
      <c r="MS25" s="68"/>
      <c r="MT25" s="68"/>
      <c r="MU25" s="68"/>
      <c r="MV25" s="68"/>
      <c r="MW25" s="68"/>
      <c r="MX25" s="68"/>
      <c r="MY25" s="68"/>
      <c r="MZ25" s="68"/>
      <c r="NA25" s="68"/>
      <c r="NB25" s="68"/>
      <c r="NC25" s="68"/>
      <c r="ND25" s="68"/>
      <c r="NE25" s="68"/>
      <c r="NF25" s="68"/>
      <c r="NG25" s="68"/>
      <c r="NH25" s="68"/>
      <c r="NI25" s="68"/>
      <c r="NJ25" s="68"/>
      <c r="NK25" s="68"/>
      <c r="NL25" s="68"/>
      <c r="NM25" s="68"/>
      <c r="NN25" s="68"/>
      <c r="NO25" s="68"/>
      <c r="NP25" s="68"/>
      <c r="NQ25" s="68"/>
      <c r="NR25" s="68"/>
      <c r="NS25" s="68"/>
      <c r="NT25" s="68"/>
      <c r="NU25" s="68"/>
      <c r="NV25" s="68"/>
      <c r="NW25" s="68"/>
      <c r="NX25" s="68"/>
      <c r="NY25" s="68"/>
      <c r="NZ25" s="68"/>
      <c r="OA25" s="68"/>
      <c r="OB25" s="68"/>
      <c r="OC25" s="68"/>
      <c r="OD25" s="68"/>
      <c r="OE25" s="68"/>
      <c r="OF25" s="68"/>
      <c r="OG25" s="68"/>
      <c r="OH25" s="68"/>
      <c r="OI25" s="68"/>
      <c r="OJ25" s="68"/>
      <c r="OK25" s="68"/>
      <c r="OL25" s="68"/>
      <c r="OM25" s="68"/>
      <c r="ON25" s="68"/>
      <c r="OO25" s="68"/>
      <c r="OP25" s="68"/>
      <c r="OQ25" s="68"/>
      <c r="OR25" s="68"/>
      <c r="OS25" s="68"/>
      <c r="OT25" s="68"/>
      <c r="OU25" s="68"/>
      <c r="OV25" s="68"/>
      <c r="OW25" s="68"/>
      <c r="OX25" s="68"/>
      <c r="OY25" s="68"/>
      <c r="OZ25" s="68"/>
      <c r="PA25" s="68"/>
      <c r="PB25" s="68"/>
      <c r="PC25" s="68"/>
      <c r="PD25" s="68"/>
      <c r="PE25" s="68"/>
      <c r="PF25" s="68"/>
      <c r="PG25" s="68"/>
      <c r="PH25" s="68"/>
      <c r="PI25" s="68"/>
      <c r="PJ25" s="68"/>
      <c r="PK25" s="68"/>
      <c r="PL25" s="68"/>
      <c r="PM25" s="68"/>
      <c r="PN25" s="68"/>
      <c r="PO25" s="68"/>
      <c r="PP25" s="68"/>
      <c r="PQ25" s="68"/>
      <c r="PR25" s="68"/>
      <c r="PS25" s="68"/>
      <c r="PT25" s="68"/>
      <c r="PU25" s="68"/>
      <c r="PV25" s="68"/>
      <c r="PW25" s="68"/>
      <c r="PX25" s="68"/>
      <c r="PY25" s="68"/>
      <c r="PZ25" s="68"/>
      <c r="QA25" s="68"/>
      <c r="QB25" s="68"/>
      <c r="QC25" s="68"/>
      <c r="QD25" s="68"/>
      <c r="QE25" s="68"/>
      <c r="QF25" s="68"/>
      <c r="QG25" s="68"/>
      <c r="QH25" s="68"/>
      <c r="QI25" s="68"/>
      <c r="QJ25" s="68"/>
      <c r="QK25" s="68"/>
      <c r="QL25" s="68"/>
      <c r="QM25" s="68"/>
      <c r="QN25" s="68"/>
      <c r="QO25" s="68"/>
      <c r="QP25" s="68"/>
      <c r="QQ25" s="68"/>
      <c r="QR25" s="68"/>
      <c r="QS25" s="68"/>
      <c r="QT25" s="68"/>
      <c r="QU25" s="68"/>
      <c r="QV25" s="68"/>
      <c r="QW25" s="68"/>
      <c r="QX25" s="68"/>
      <c r="QY25" s="68"/>
      <c r="QZ25" s="68"/>
      <c r="RA25" s="68"/>
      <c r="RB25" s="68"/>
      <c r="RC25" s="68"/>
      <c r="RD25" s="68"/>
      <c r="RE25" s="68"/>
      <c r="RF25" s="68"/>
      <c r="RG25" s="68"/>
      <c r="RH25" s="68"/>
      <c r="RI25" s="68"/>
      <c r="RJ25" s="68"/>
      <c r="RK25" s="68"/>
      <c r="RL25" s="68"/>
      <c r="RM25" s="68"/>
      <c r="RN25" s="68"/>
      <c r="RO25" s="68"/>
      <c r="RP25" s="68"/>
      <c r="RQ25" s="68"/>
      <c r="RR25" s="68"/>
      <c r="RS25" s="68"/>
      <c r="RT25" s="68"/>
      <c r="RU25" s="68"/>
      <c r="RV25" s="68"/>
      <c r="RW25" s="68"/>
      <c r="RX25" s="68"/>
      <c r="RY25" s="68"/>
      <c r="RZ25" s="68"/>
      <c r="SA25" s="68"/>
      <c r="SB25" s="68"/>
      <c r="SC25" s="68"/>
      <c r="SD25" s="68"/>
      <c r="SE25" s="68"/>
      <c r="SF25" s="68"/>
      <c r="SG25" s="68"/>
      <c r="SH25" s="68"/>
      <c r="SI25" s="68"/>
      <c r="SJ25" s="68"/>
      <c r="SK25" s="68"/>
      <c r="SL25" s="68"/>
      <c r="SM25" s="68"/>
      <c r="SN25" s="68"/>
      <c r="SO25" s="68"/>
      <c r="SP25" s="68"/>
      <c r="SQ25" s="68"/>
      <c r="SR25" s="68"/>
      <c r="SS25" s="68"/>
      <c r="ST25" s="68"/>
      <c r="SU25" s="68"/>
      <c r="SV25" s="68"/>
      <c r="SW25" s="68"/>
      <c r="SX25" s="68"/>
      <c r="SY25" s="68"/>
      <c r="SZ25" s="68"/>
      <c r="TA25" s="68"/>
      <c r="TB25" s="68"/>
      <c r="TC25" s="68"/>
      <c r="TD25" s="68"/>
      <c r="TE25" s="68"/>
      <c r="TF25" s="68"/>
      <c r="TG25" s="68"/>
      <c r="TH25" s="68"/>
      <c r="TI25" s="68"/>
      <c r="TJ25" s="68"/>
      <c r="TK25" s="68"/>
      <c r="TL25" s="68"/>
      <c r="TM25" s="68"/>
      <c r="TN25" s="68"/>
      <c r="TO25" s="68"/>
      <c r="TP25" s="68"/>
      <c r="TQ25" s="68"/>
      <c r="TR25" s="68"/>
      <c r="TS25" s="68"/>
      <c r="TT25" s="68"/>
      <c r="TU25" s="68"/>
      <c r="TV25" s="68"/>
      <c r="TW25" s="68"/>
      <c r="TX25" s="68"/>
      <c r="TY25" s="68"/>
      <c r="TZ25" s="68"/>
      <c r="UA25" s="68"/>
      <c r="UB25" s="68"/>
      <c r="UC25" s="68"/>
      <c r="UD25" s="68"/>
      <c r="UE25" s="68"/>
      <c r="UF25" s="68"/>
      <c r="UG25" s="68"/>
      <c r="UH25" s="68"/>
      <c r="UI25" s="68"/>
      <c r="UJ25" s="68"/>
      <c r="UK25" s="68"/>
      <c r="UL25" s="68"/>
      <c r="UM25" s="68"/>
      <c r="UN25" s="68"/>
      <c r="UO25" s="68"/>
      <c r="UP25" s="68"/>
      <c r="UQ25" s="68"/>
      <c r="UR25" s="68"/>
      <c r="US25" s="68"/>
      <c r="UT25" s="68"/>
      <c r="UU25" s="68"/>
      <c r="UV25" s="68"/>
      <c r="UW25" s="68"/>
      <c r="UX25" s="68"/>
      <c r="UY25" s="68"/>
      <c r="UZ25" s="68"/>
      <c r="VA25" s="68"/>
      <c r="VB25" s="68"/>
      <c r="VC25" s="68"/>
      <c r="VD25" s="68"/>
      <c r="VE25" s="68"/>
      <c r="VF25" s="68"/>
      <c r="VG25" s="68"/>
      <c r="VH25" s="68"/>
      <c r="VI25" s="68"/>
      <c r="VJ25" s="68"/>
      <c r="VK25" s="68"/>
      <c r="VL25" s="68"/>
      <c r="VM25" s="68"/>
      <c r="VN25" s="68"/>
      <c r="VO25" s="68"/>
      <c r="VP25" s="68"/>
      <c r="VQ25" s="68"/>
      <c r="VR25" s="68"/>
      <c r="VS25" s="68"/>
      <c r="VT25" s="68"/>
      <c r="VU25" s="68"/>
      <c r="VV25" s="68"/>
      <c r="VW25" s="68"/>
      <c r="VX25" s="68"/>
      <c r="VY25" s="68"/>
      <c r="VZ25" s="68"/>
      <c r="WA25" s="68"/>
      <c r="WB25" s="68"/>
      <c r="WC25" s="68"/>
      <c r="WD25" s="68"/>
      <c r="WE25" s="68"/>
      <c r="WF25" s="68"/>
      <c r="WG25" s="68"/>
      <c r="WH25" s="68"/>
      <c r="WI25" s="68"/>
      <c r="WJ25" s="68"/>
      <c r="WK25" s="68"/>
      <c r="WL25" s="68"/>
      <c r="WM25" s="68"/>
      <c r="WN25" s="68"/>
      <c r="WO25" s="68"/>
      <c r="WP25" s="68"/>
      <c r="WQ25" s="68"/>
      <c r="WR25" s="68"/>
      <c r="WS25" s="68"/>
      <c r="WT25" s="68"/>
      <c r="WU25" s="68"/>
      <c r="WV25" s="68"/>
      <c r="WW25" s="68"/>
      <c r="WX25" s="68"/>
      <c r="WY25" s="68"/>
      <c r="WZ25" s="68"/>
      <c r="XA25" s="68"/>
      <c r="XB25" s="68"/>
      <c r="XC25" s="68"/>
      <c r="XD25" s="68"/>
      <c r="XE25" s="68"/>
      <c r="XF25" s="68"/>
      <c r="XG25" s="68"/>
      <c r="XH25" s="68"/>
      <c r="XI25" s="68"/>
      <c r="XJ25" s="68"/>
      <c r="XK25" s="68"/>
      <c r="XL25" s="68"/>
      <c r="XM25" s="68"/>
      <c r="XN25" s="68"/>
      <c r="XO25" s="68"/>
      <c r="XP25" s="68"/>
      <c r="XQ25" s="68"/>
      <c r="XR25" s="68"/>
      <c r="XS25" s="68"/>
      <c r="XT25" s="68"/>
      <c r="XU25" s="68"/>
      <c r="XV25" s="68"/>
      <c r="XW25" s="68"/>
      <c r="XX25" s="68"/>
      <c r="XY25" s="68"/>
      <c r="XZ25" s="68"/>
      <c r="YA25" s="68"/>
      <c r="YB25" s="68"/>
      <c r="YC25" s="68"/>
      <c r="YD25" s="68"/>
      <c r="YE25" s="68"/>
      <c r="YF25" s="68"/>
      <c r="YG25" s="68"/>
      <c r="YH25" s="68"/>
      <c r="YI25" s="68"/>
      <c r="YJ25" s="68"/>
      <c r="YK25" s="68"/>
      <c r="YL25" s="68"/>
      <c r="YM25" s="68"/>
      <c r="YN25" s="68"/>
      <c r="YO25" s="68"/>
      <c r="YP25" s="68"/>
      <c r="YQ25" s="68"/>
      <c r="YR25" s="68"/>
      <c r="YS25" s="68"/>
      <c r="YT25" s="68"/>
      <c r="YU25" s="68"/>
      <c r="YV25" s="68"/>
      <c r="YW25" s="68"/>
      <c r="YX25" s="68"/>
      <c r="YY25" s="68"/>
      <c r="YZ25" s="68"/>
      <c r="ZA25" s="68"/>
      <c r="ZB25" s="68"/>
      <c r="ZC25" s="68"/>
      <c r="ZD25" s="68"/>
      <c r="ZE25" s="68"/>
      <c r="ZF25" s="68"/>
      <c r="ZG25" s="68"/>
      <c r="ZH25" s="68"/>
      <c r="ZI25" s="68"/>
      <c r="ZJ25" s="68"/>
      <c r="ZK25" s="68"/>
      <c r="ZL25" s="68"/>
      <c r="ZM25" s="68"/>
      <c r="ZN25" s="68"/>
      <c r="ZO25" s="68"/>
      <c r="ZP25" s="68"/>
      <c r="ZQ25" s="68"/>
      <c r="ZR25" s="68"/>
      <c r="ZS25" s="68"/>
      <c r="ZT25" s="68"/>
      <c r="ZU25" s="68"/>
      <c r="ZV25" s="68"/>
      <c r="ZW25" s="68"/>
      <c r="ZX25" s="68"/>
      <c r="ZY25" s="68"/>
      <c r="ZZ25" s="68"/>
      <c r="AAA25" s="68"/>
      <c r="AAB25" s="68"/>
      <c r="AAC25" s="68"/>
      <c r="AAD25" s="68"/>
      <c r="AAE25" s="68"/>
      <c r="AAF25" s="68"/>
      <c r="AAG25" s="68"/>
      <c r="AAH25" s="68"/>
      <c r="AAI25" s="68"/>
      <c r="AAJ25" s="68"/>
      <c r="AAK25" s="68"/>
      <c r="AAL25" s="68"/>
      <c r="AAM25" s="68"/>
      <c r="AAN25" s="68"/>
      <c r="AAO25" s="68"/>
      <c r="AAP25" s="68"/>
      <c r="AAQ25" s="68"/>
      <c r="AAR25" s="68"/>
      <c r="AAS25" s="68"/>
      <c r="AAT25" s="68"/>
      <c r="AAU25" s="68"/>
      <c r="AAV25" s="68"/>
      <c r="AAW25" s="68"/>
      <c r="AAX25" s="68"/>
      <c r="AAY25" s="68"/>
      <c r="AAZ25" s="68"/>
      <c r="ABA25" s="68"/>
      <c r="ABB25" s="68"/>
      <c r="ABC25" s="68"/>
      <c r="ABD25" s="68"/>
      <c r="ABE25" s="68"/>
      <c r="ABF25" s="68"/>
      <c r="ABG25" s="68"/>
      <c r="ABH25" s="68"/>
      <c r="ABI25" s="68"/>
      <c r="ABJ25" s="68"/>
      <c r="ABK25" s="68"/>
      <c r="ABL25" s="68"/>
      <c r="ABM25" s="68"/>
      <c r="ABN25" s="68"/>
      <c r="ABO25" s="68"/>
      <c r="ABP25" s="68"/>
      <c r="ABQ25" s="68"/>
      <c r="ABR25" s="68"/>
      <c r="ABS25" s="68"/>
      <c r="ABT25" s="68"/>
      <c r="ABU25" s="68"/>
      <c r="ABV25" s="68"/>
      <c r="ABW25" s="68"/>
      <c r="ABX25" s="68"/>
      <c r="ABY25" s="68"/>
      <c r="ABZ25" s="68"/>
      <c r="ACA25" s="68"/>
      <c r="ACB25" s="68"/>
      <c r="ACC25" s="68"/>
      <c r="ACD25" s="68"/>
      <c r="ACE25" s="68"/>
      <c r="ACF25" s="68"/>
      <c r="ACG25" s="68"/>
      <c r="ACH25" s="68"/>
      <c r="ACI25" s="68"/>
      <c r="ACJ25" s="68"/>
      <c r="ACK25" s="68"/>
      <c r="ACL25" s="68"/>
      <c r="ACM25" s="68"/>
      <c r="ACN25" s="68"/>
      <c r="ACO25" s="68"/>
      <c r="ACP25" s="68"/>
      <c r="ACQ25" s="68"/>
      <c r="ACR25" s="68"/>
      <c r="ACS25" s="68"/>
      <c r="ACT25" s="68"/>
      <c r="ACU25" s="68"/>
      <c r="ACV25" s="68"/>
      <c r="ACW25" s="68"/>
      <c r="ACX25" s="68"/>
      <c r="ACY25" s="68"/>
      <c r="ACZ25" s="68"/>
      <c r="ADA25" s="68"/>
      <c r="ADB25" s="68"/>
      <c r="ADC25" s="68"/>
      <c r="ADD25" s="68"/>
      <c r="ADE25" s="68"/>
      <c r="ADF25" s="68"/>
      <c r="ADG25" s="68"/>
      <c r="ADH25" s="68"/>
      <c r="ADI25" s="68"/>
      <c r="ADJ25" s="68"/>
      <c r="ADK25" s="68"/>
      <c r="ADL25" s="68"/>
      <c r="ADM25" s="68"/>
      <c r="ADN25" s="68"/>
      <c r="ADO25" s="68"/>
      <c r="ADP25" s="68"/>
      <c r="ADQ25" s="68"/>
      <c r="ADR25" s="68"/>
      <c r="ADS25" s="68"/>
      <c r="ADT25" s="68"/>
      <c r="ADU25" s="68"/>
      <c r="ADV25" s="68"/>
      <c r="ADW25" s="68"/>
      <c r="ADX25" s="68"/>
      <c r="ADY25" s="68"/>
      <c r="ADZ25" s="68"/>
      <c r="AEA25" s="68"/>
      <c r="AEB25" s="68"/>
      <c r="AEC25" s="68"/>
      <c r="AED25" s="68"/>
      <c r="AEE25" s="68"/>
      <c r="AEF25" s="68"/>
      <c r="AEG25" s="68"/>
      <c r="AEH25" s="68"/>
      <c r="AEI25" s="68"/>
      <c r="AEJ25" s="68"/>
      <c r="AEK25" s="68"/>
      <c r="AEL25" s="68"/>
      <c r="AEM25" s="68"/>
      <c r="AEN25" s="68"/>
      <c r="AEO25" s="68"/>
      <c r="AEP25" s="68"/>
      <c r="AEQ25" s="68"/>
      <c r="AER25" s="68"/>
      <c r="AES25" s="68"/>
      <c r="AET25" s="68"/>
      <c r="AEU25" s="68"/>
      <c r="AEV25" s="68"/>
      <c r="AEW25" s="68"/>
      <c r="AEX25" s="68"/>
      <c r="AEY25" s="68"/>
      <c r="AEZ25" s="68"/>
      <c r="AFA25" s="68"/>
      <c r="AFB25" s="68"/>
      <c r="AFC25" s="68"/>
      <c r="AFD25" s="68"/>
      <c r="AFE25" s="68"/>
      <c r="AFF25" s="68"/>
      <c r="AFG25" s="68"/>
      <c r="AFH25" s="68"/>
      <c r="AFI25" s="68"/>
      <c r="AFJ25" s="68"/>
      <c r="AFK25" s="68"/>
      <c r="AFL25" s="68"/>
      <c r="AFM25" s="68"/>
      <c r="AFN25" s="68"/>
      <c r="AFO25" s="68"/>
      <c r="AFP25" s="68"/>
      <c r="AFQ25" s="68"/>
      <c r="AFR25" s="68"/>
      <c r="AFS25" s="68"/>
      <c r="AFT25" s="68"/>
      <c r="AFU25" s="68"/>
      <c r="AFV25" s="68"/>
      <c r="AFW25" s="68"/>
      <c r="AFX25" s="68"/>
      <c r="AFY25" s="68"/>
      <c r="AFZ25" s="68"/>
      <c r="AGA25" s="68"/>
      <c r="AGB25" s="68"/>
      <c r="AGC25" s="68"/>
      <c r="AGD25" s="68"/>
      <c r="AGE25" s="68"/>
      <c r="AGF25" s="68"/>
      <c r="AGG25" s="68"/>
      <c r="AGH25" s="68"/>
      <c r="AGI25" s="68"/>
      <c r="AGJ25" s="68"/>
      <c r="AGK25" s="68"/>
      <c r="AGL25" s="68"/>
      <c r="AGM25" s="68"/>
      <c r="AGN25" s="68"/>
      <c r="AGO25" s="68"/>
      <c r="AGP25" s="68"/>
      <c r="AGQ25" s="68"/>
      <c r="AGR25" s="68"/>
      <c r="AGS25" s="68"/>
      <c r="AGT25" s="68"/>
      <c r="AGU25" s="68"/>
      <c r="AGV25" s="68"/>
      <c r="AGW25" s="68"/>
      <c r="AGX25" s="68"/>
      <c r="AGY25" s="68"/>
      <c r="AGZ25" s="68"/>
      <c r="AHA25" s="68"/>
      <c r="AHB25" s="68"/>
      <c r="AHC25" s="68"/>
      <c r="AHD25" s="68"/>
      <c r="AHE25" s="68"/>
      <c r="AHF25" s="68"/>
      <c r="AHG25" s="68"/>
      <c r="AHH25" s="68"/>
      <c r="AHI25" s="68"/>
      <c r="AHJ25" s="68"/>
      <c r="AHK25" s="68"/>
      <c r="AHL25" s="68"/>
      <c r="AHM25" s="68"/>
      <c r="AHN25" s="68"/>
      <c r="AHO25" s="68"/>
      <c r="AHP25" s="68"/>
      <c r="AHQ25" s="68"/>
      <c r="AHR25" s="68"/>
      <c r="AHS25" s="68"/>
      <c r="AHT25" s="68"/>
      <c r="AHU25" s="68"/>
      <c r="AHV25" s="68"/>
      <c r="AHW25" s="68"/>
      <c r="AHX25" s="68"/>
      <c r="AHY25" s="68"/>
      <c r="AHZ25" s="68"/>
      <c r="AIA25" s="68"/>
      <c r="AIB25" s="68"/>
      <c r="AIC25" s="68"/>
      <c r="AID25" s="68"/>
      <c r="AIE25" s="68"/>
      <c r="AIF25" s="68"/>
      <c r="AIG25" s="68"/>
      <c r="AIH25" s="68"/>
      <c r="AII25" s="68"/>
      <c r="AIJ25" s="68"/>
      <c r="AIK25" s="68"/>
      <c r="AIL25" s="68"/>
      <c r="AIM25" s="68"/>
      <c r="AIN25" s="68"/>
      <c r="AIO25" s="68"/>
      <c r="AIP25" s="68"/>
      <c r="AIQ25" s="68"/>
      <c r="AIR25" s="68"/>
      <c r="AIS25" s="68"/>
      <c r="AIT25" s="68"/>
      <c r="AIU25" s="68"/>
      <c r="AIV25" s="68"/>
      <c r="AIW25" s="68"/>
      <c r="AIX25" s="68"/>
      <c r="AIY25" s="68"/>
      <c r="AIZ25" s="68"/>
      <c r="AJA25" s="68"/>
      <c r="AJB25" s="68"/>
      <c r="AJC25" s="68"/>
      <c r="AJD25" s="68"/>
      <c r="AJE25" s="68"/>
      <c r="AJF25" s="68"/>
      <c r="AJG25" s="68"/>
      <c r="AJH25" s="68"/>
      <c r="AJI25" s="68"/>
      <c r="AJJ25" s="68"/>
      <c r="AJK25" s="68"/>
      <c r="AJL25" s="68"/>
      <c r="AJM25" s="68"/>
      <c r="AJN25" s="68"/>
      <c r="AJO25" s="68"/>
      <c r="AJP25" s="68"/>
      <c r="AJQ25" s="68"/>
      <c r="AJR25" s="68"/>
      <c r="AJS25" s="68"/>
      <c r="AJT25" s="68"/>
      <c r="AJU25" s="68"/>
      <c r="AJV25" s="68"/>
      <c r="AJW25" s="68"/>
      <c r="AJX25" s="68"/>
      <c r="AJY25" s="68"/>
      <c r="AJZ25" s="68"/>
      <c r="AKA25" s="68"/>
      <c r="AKB25" s="68"/>
      <c r="AKC25" s="68"/>
      <c r="AKD25" s="68"/>
      <c r="AKE25" s="68"/>
      <c r="AKF25" s="68"/>
      <c r="AKG25" s="68"/>
      <c r="AKH25" s="68"/>
      <c r="AKI25" s="68"/>
      <c r="AKJ25" s="68"/>
      <c r="AKK25" s="68"/>
      <c r="AKL25" s="68"/>
      <c r="AKM25" s="68"/>
      <c r="AKN25" s="68"/>
      <c r="AKO25" s="68"/>
      <c r="AKP25" s="68"/>
      <c r="AKQ25" s="68"/>
      <c r="AKR25" s="68"/>
      <c r="AKS25" s="68"/>
      <c r="AKT25" s="68"/>
      <c r="AKU25" s="68"/>
      <c r="AKV25" s="68"/>
      <c r="AKW25" s="68"/>
      <c r="AKX25" s="68"/>
      <c r="AKY25" s="68"/>
      <c r="AKZ25" s="68"/>
      <c r="ALA25" s="68"/>
      <c r="ALB25" s="68"/>
      <c r="ALC25" s="68"/>
      <c r="ALD25" s="68"/>
      <c r="ALE25" s="68"/>
      <c r="ALF25" s="68"/>
      <c r="ALG25" s="68"/>
      <c r="ALH25" s="68"/>
      <c r="ALI25" s="68"/>
      <c r="ALJ25" s="68"/>
      <c r="ALK25" s="68"/>
      <c r="ALL25" s="68"/>
      <c r="ALM25" s="68"/>
      <c r="ALN25" s="68"/>
      <c r="ALO25" s="68"/>
      <c r="ALP25" s="68"/>
      <c r="ALQ25" s="68"/>
    </row>
    <row r="26" spans="3:1005" ht="15.75" x14ac:dyDescent="0.25">
      <c r="C26" s="70" t="s">
        <v>141</v>
      </c>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c r="JV26" s="61"/>
      <c r="JW26" s="61"/>
      <c r="JX26" s="61"/>
      <c r="JY26" s="61"/>
      <c r="JZ26" s="61"/>
      <c r="KA26" s="61"/>
      <c r="KB26" s="61"/>
      <c r="KC26" s="61"/>
      <c r="KD26" s="61"/>
      <c r="KE26" s="61"/>
      <c r="KF26" s="61"/>
      <c r="KG26" s="61"/>
      <c r="KH26" s="61"/>
      <c r="KI26" s="61"/>
      <c r="KJ26" s="61"/>
      <c r="KK26" s="61"/>
      <c r="KL26" s="61"/>
      <c r="KM26" s="61"/>
      <c r="KN26" s="61"/>
      <c r="KO26" s="61"/>
      <c r="KP26" s="61"/>
      <c r="KQ26" s="61"/>
      <c r="KR26" s="61"/>
      <c r="KS26" s="61"/>
      <c r="KT26" s="61"/>
      <c r="KU26" s="61"/>
      <c r="KV26" s="61"/>
      <c r="KW26" s="61"/>
      <c r="KX26" s="61"/>
      <c r="KY26" s="61"/>
      <c r="KZ26" s="61"/>
      <c r="LA26" s="61"/>
      <c r="LB26" s="61"/>
      <c r="LC26" s="61"/>
      <c r="LD26" s="61"/>
      <c r="LE26" s="61"/>
      <c r="LF26" s="61"/>
      <c r="LG26" s="61"/>
      <c r="LH26" s="61"/>
      <c r="LI26" s="61"/>
      <c r="LJ26" s="61"/>
      <c r="LK26" s="61"/>
      <c r="LL26" s="61"/>
      <c r="LM26" s="61"/>
      <c r="LN26" s="61"/>
      <c r="LO26" s="61"/>
      <c r="LP26" s="61"/>
      <c r="LQ26" s="61"/>
      <c r="LR26" s="61"/>
      <c r="LS26" s="61"/>
      <c r="LT26" s="61"/>
      <c r="LU26" s="61"/>
      <c r="LV26" s="61"/>
      <c r="LW26" s="61"/>
      <c r="LX26" s="61"/>
      <c r="LY26" s="61"/>
      <c r="LZ26" s="61"/>
      <c r="MA26" s="61"/>
      <c r="MB26" s="61"/>
      <c r="MC26" s="61"/>
      <c r="MD26" s="61"/>
      <c r="ME26" s="61"/>
      <c r="MF26" s="61"/>
      <c r="MG26" s="61"/>
      <c r="MH26" s="61"/>
      <c r="MI26" s="61"/>
      <c r="MJ26" s="61"/>
      <c r="MK26" s="61"/>
      <c r="ML26" s="61"/>
      <c r="MM26" s="61"/>
      <c r="MN26" s="61"/>
      <c r="MO26" s="61"/>
      <c r="MP26" s="61"/>
      <c r="MQ26" s="61"/>
      <c r="MR26" s="61"/>
      <c r="MS26" s="61"/>
      <c r="MT26" s="61"/>
      <c r="MU26" s="61"/>
      <c r="MV26" s="61"/>
      <c r="MW26" s="61"/>
      <c r="MX26" s="61"/>
      <c r="MY26" s="61"/>
      <c r="MZ26" s="61"/>
      <c r="NA26" s="61"/>
      <c r="NB26" s="61"/>
      <c r="NC26" s="61"/>
      <c r="ND26" s="61"/>
      <c r="NE26" s="61"/>
      <c r="NF26" s="61"/>
      <c r="NG26" s="61"/>
      <c r="NH26" s="61"/>
      <c r="NI26" s="61"/>
      <c r="NJ26" s="61"/>
      <c r="NK26" s="61"/>
      <c r="NL26" s="61"/>
      <c r="NM26" s="61"/>
      <c r="NN26" s="61"/>
      <c r="NO26" s="61"/>
      <c r="NP26" s="61"/>
      <c r="NQ26" s="61"/>
      <c r="NR26" s="61"/>
      <c r="NS26" s="61"/>
      <c r="NT26" s="61"/>
      <c r="NU26" s="61"/>
      <c r="NV26" s="61"/>
      <c r="NW26" s="61"/>
      <c r="NX26" s="61"/>
      <c r="NY26" s="61"/>
      <c r="NZ26" s="61"/>
      <c r="OA26" s="61"/>
      <c r="OB26" s="61"/>
      <c r="OC26" s="61"/>
      <c r="OD26" s="61"/>
      <c r="OE26" s="61"/>
      <c r="OF26" s="61"/>
      <c r="OG26" s="61"/>
      <c r="OH26" s="61"/>
      <c r="OI26" s="61"/>
      <c r="OJ26" s="61"/>
      <c r="OK26" s="61"/>
      <c r="OL26" s="61"/>
      <c r="OM26" s="61"/>
      <c r="ON26" s="61"/>
      <c r="OO26" s="61"/>
      <c r="OP26" s="61"/>
      <c r="OQ26" s="61"/>
      <c r="OR26" s="61"/>
      <c r="OS26" s="61"/>
      <c r="OT26" s="61"/>
      <c r="OU26" s="61"/>
      <c r="OV26" s="61"/>
      <c r="OW26" s="61"/>
      <c r="OX26" s="61"/>
      <c r="OY26" s="61"/>
      <c r="OZ26" s="61"/>
      <c r="PA26" s="61"/>
      <c r="PB26" s="61"/>
      <c r="PC26" s="61"/>
      <c r="PD26" s="61"/>
      <c r="PE26" s="61"/>
      <c r="PF26" s="61"/>
      <c r="PG26" s="61"/>
      <c r="PH26" s="61"/>
      <c r="PI26" s="61"/>
      <c r="PJ26" s="61"/>
      <c r="PK26" s="61"/>
      <c r="PL26" s="61"/>
      <c r="PM26" s="61"/>
      <c r="PN26" s="61"/>
      <c r="PO26" s="61"/>
      <c r="PP26" s="61"/>
      <c r="PQ26" s="61"/>
      <c r="PR26" s="61"/>
      <c r="PS26" s="61"/>
      <c r="PT26" s="61"/>
      <c r="PU26" s="61"/>
      <c r="PV26" s="61"/>
      <c r="PW26" s="61"/>
      <c r="PX26" s="61"/>
      <c r="PY26" s="61"/>
      <c r="PZ26" s="61"/>
      <c r="QA26" s="61"/>
      <c r="QB26" s="61"/>
      <c r="QC26" s="61"/>
      <c r="QD26" s="61"/>
      <c r="QE26" s="61"/>
      <c r="QF26" s="61"/>
      <c r="QG26" s="61"/>
      <c r="QH26" s="61"/>
      <c r="QI26" s="61"/>
      <c r="QJ26" s="61"/>
      <c r="QK26" s="61"/>
      <c r="QL26" s="61"/>
      <c r="QM26" s="61"/>
      <c r="QN26" s="61"/>
      <c r="QO26" s="61"/>
      <c r="QP26" s="61"/>
      <c r="QQ26" s="61"/>
      <c r="QR26" s="61"/>
      <c r="QS26" s="61"/>
      <c r="QT26" s="61"/>
      <c r="QU26" s="61"/>
      <c r="QV26" s="61"/>
      <c r="QW26" s="61"/>
      <c r="QX26" s="61"/>
      <c r="QY26" s="61"/>
      <c r="QZ26" s="61"/>
      <c r="RA26" s="61"/>
      <c r="RB26" s="61"/>
      <c r="RC26" s="61"/>
      <c r="RD26" s="61"/>
      <c r="RE26" s="61"/>
      <c r="RF26" s="61"/>
      <c r="RG26" s="61"/>
      <c r="RH26" s="61"/>
      <c r="RI26" s="61"/>
      <c r="RJ26" s="61"/>
      <c r="RK26" s="61"/>
      <c r="RL26" s="61"/>
      <c r="RM26" s="61"/>
      <c r="RN26" s="61"/>
      <c r="RO26" s="61"/>
      <c r="RP26" s="61"/>
      <c r="RQ26" s="61"/>
      <c r="RR26" s="61"/>
      <c r="RS26" s="61"/>
      <c r="RT26" s="61"/>
      <c r="RU26" s="61"/>
      <c r="RV26" s="61"/>
      <c r="RW26" s="61"/>
      <c r="RX26" s="61"/>
      <c r="RY26" s="61"/>
      <c r="RZ26" s="61"/>
      <c r="SA26" s="61"/>
      <c r="SB26" s="61"/>
      <c r="SC26" s="61"/>
      <c r="SD26" s="61"/>
      <c r="SE26" s="61"/>
      <c r="SF26" s="61"/>
      <c r="SG26" s="61"/>
      <c r="SH26" s="61"/>
      <c r="SI26" s="61"/>
      <c r="SJ26" s="61"/>
      <c r="SK26" s="61"/>
      <c r="SL26" s="61"/>
      <c r="SM26" s="61"/>
      <c r="SN26" s="61"/>
      <c r="SO26" s="61"/>
      <c r="SP26" s="61"/>
      <c r="SQ26" s="61"/>
      <c r="SR26" s="61"/>
      <c r="SS26" s="61"/>
      <c r="ST26" s="61"/>
      <c r="SU26" s="61"/>
      <c r="SV26" s="61"/>
      <c r="SW26" s="61"/>
      <c r="SX26" s="61"/>
      <c r="SY26" s="61"/>
      <c r="SZ26" s="61"/>
      <c r="TA26" s="61"/>
      <c r="TB26" s="61"/>
      <c r="TC26" s="61"/>
      <c r="TD26" s="61"/>
      <c r="TE26" s="61"/>
      <c r="TF26" s="61"/>
      <c r="TG26" s="61"/>
      <c r="TH26" s="61"/>
      <c r="TI26" s="61"/>
      <c r="TJ26" s="61"/>
      <c r="TK26" s="61"/>
      <c r="TL26" s="61"/>
      <c r="TM26" s="61"/>
      <c r="TN26" s="61"/>
      <c r="TO26" s="61"/>
      <c r="TP26" s="61"/>
      <c r="TQ26" s="61"/>
      <c r="TR26" s="61"/>
      <c r="TS26" s="61"/>
      <c r="TT26" s="61"/>
      <c r="TU26" s="61"/>
      <c r="TV26" s="61"/>
      <c r="TW26" s="61"/>
      <c r="TX26" s="61"/>
      <c r="TY26" s="61"/>
      <c r="TZ26" s="61"/>
      <c r="UA26" s="61"/>
      <c r="UB26" s="61"/>
      <c r="UC26" s="61"/>
      <c r="UD26" s="61"/>
      <c r="UE26" s="61"/>
      <c r="UF26" s="61"/>
      <c r="UG26" s="61"/>
      <c r="UH26" s="61"/>
      <c r="UI26" s="61"/>
      <c r="UJ26" s="61"/>
      <c r="UK26" s="61"/>
      <c r="UL26" s="61"/>
      <c r="UM26" s="61"/>
      <c r="UN26" s="61"/>
      <c r="UO26" s="61"/>
      <c r="UP26" s="61"/>
      <c r="UQ26" s="61"/>
      <c r="UR26" s="61"/>
      <c r="US26" s="61"/>
      <c r="UT26" s="61"/>
      <c r="UU26" s="61"/>
      <c r="UV26" s="61"/>
      <c r="UW26" s="61"/>
      <c r="UX26" s="61"/>
      <c r="UY26" s="61"/>
      <c r="UZ26" s="61"/>
      <c r="VA26" s="61"/>
      <c r="VB26" s="61"/>
      <c r="VC26" s="61"/>
      <c r="VD26" s="61"/>
      <c r="VE26" s="61"/>
      <c r="VF26" s="61"/>
      <c r="VG26" s="61"/>
      <c r="VH26" s="61"/>
      <c r="VI26" s="61"/>
      <c r="VJ26" s="61"/>
      <c r="VK26" s="61"/>
      <c r="VL26" s="61"/>
      <c r="VM26" s="61"/>
      <c r="VN26" s="61"/>
      <c r="VO26" s="61"/>
      <c r="VP26" s="61"/>
      <c r="VQ26" s="61"/>
      <c r="VR26" s="61"/>
      <c r="VS26" s="61"/>
      <c r="VT26" s="61"/>
      <c r="VU26" s="61"/>
      <c r="VV26" s="61"/>
      <c r="VW26" s="61"/>
      <c r="VX26" s="61"/>
      <c r="VY26" s="61"/>
      <c r="VZ26" s="61"/>
      <c r="WA26" s="61"/>
      <c r="WB26" s="61"/>
      <c r="WC26" s="61"/>
      <c r="WD26" s="61"/>
      <c r="WE26" s="61"/>
      <c r="WF26" s="61"/>
      <c r="WG26" s="61"/>
      <c r="WH26" s="61"/>
      <c r="WI26" s="61"/>
      <c r="WJ26" s="61"/>
      <c r="WK26" s="61"/>
      <c r="WL26" s="61"/>
      <c r="WM26" s="61"/>
      <c r="WN26" s="61"/>
      <c r="WO26" s="61"/>
      <c r="WP26" s="61"/>
      <c r="WQ26" s="61"/>
      <c r="WR26" s="61"/>
      <c r="WS26" s="61"/>
      <c r="WT26" s="61"/>
      <c r="WU26" s="61"/>
      <c r="WV26" s="61"/>
      <c r="WW26" s="61"/>
      <c r="WX26" s="61"/>
      <c r="WY26" s="61"/>
      <c r="WZ26" s="61"/>
      <c r="XA26" s="61"/>
      <c r="XB26" s="61"/>
      <c r="XC26" s="61"/>
      <c r="XD26" s="61"/>
      <c r="XE26" s="61"/>
      <c r="XF26" s="61"/>
      <c r="XG26" s="61"/>
      <c r="XH26" s="61"/>
      <c r="XI26" s="61"/>
      <c r="XJ26" s="61"/>
      <c r="XK26" s="61"/>
      <c r="XL26" s="61"/>
      <c r="XM26" s="61"/>
      <c r="XN26" s="61"/>
      <c r="XO26" s="61"/>
      <c r="XP26" s="61"/>
      <c r="XQ26" s="61"/>
      <c r="XR26" s="61"/>
      <c r="XS26" s="61"/>
      <c r="XT26" s="61"/>
      <c r="XU26" s="61"/>
      <c r="XV26" s="61"/>
      <c r="XW26" s="61"/>
      <c r="XX26" s="61"/>
      <c r="XY26" s="61"/>
      <c r="XZ26" s="61"/>
      <c r="YA26" s="61"/>
      <c r="YB26" s="61"/>
      <c r="YC26" s="61"/>
      <c r="YD26" s="61"/>
      <c r="YE26" s="61"/>
      <c r="YF26" s="61"/>
      <c r="YG26" s="61"/>
      <c r="YH26" s="61"/>
      <c r="YI26" s="61"/>
      <c r="YJ26" s="61"/>
      <c r="YK26" s="61"/>
      <c r="YL26" s="61"/>
      <c r="YM26" s="61"/>
      <c r="YN26" s="61"/>
      <c r="YO26" s="61"/>
      <c r="YP26" s="61"/>
      <c r="YQ26" s="61"/>
      <c r="YR26" s="61"/>
      <c r="YS26" s="61"/>
      <c r="YT26" s="61"/>
      <c r="YU26" s="61"/>
      <c r="YV26" s="61"/>
      <c r="YW26" s="61"/>
      <c r="YX26" s="61"/>
      <c r="YY26" s="61"/>
      <c r="YZ26" s="61"/>
      <c r="ZA26" s="61"/>
      <c r="ZB26" s="61"/>
      <c r="ZC26" s="61"/>
      <c r="ZD26" s="61"/>
      <c r="ZE26" s="61"/>
      <c r="ZF26" s="61"/>
      <c r="ZG26" s="61"/>
      <c r="ZH26" s="61"/>
      <c r="ZI26" s="61"/>
      <c r="ZJ26" s="61"/>
      <c r="ZK26" s="61"/>
      <c r="ZL26" s="61"/>
      <c r="ZM26" s="61"/>
      <c r="ZN26" s="61"/>
      <c r="ZO26" s="61"/>
      <c r="ZP26" s="61"/>
      <c r="ZQ26" s="61"/>
      <c r="ZR26" s="61"/>
      <c r="ZS26" s="61"/>
      <c r="ZT26" s="61"/>
      <c r="ZU26" s="61"/>
      <c r="ZV26" s="61"/>
      <c r="ZW26" s="61"/>
      <c r="ZX26" s="61"/>
      <c r="ZY26" s="61"/>
      <c r="ZZ26" s="61"/>
      <c r="AAA26" s="61"/>
      <c r="AAB26" s="61"/>
      <c r="AAC26" s="61"/>
      <c r="AAD26" s="61"/>
      <c r="AAE26" s="61"/>
      <c r="AAF26" s="61"/>
      <c r="AAG26" s="61"/>
      <c r="AAH26" s="61"/>
      <c r="AAI26" s="61"/>
      <c r="AAJ26" s="61"/>
      <c r="AAK26" s="61"/>
      <c r="AAL26" s="61"/>
      <c r="AAM26" s="61"/>
      <c r="AAN26" s="61"/>
      <c r="AAO26" s="61"/>
      <c r="AAP26" s="61"/>
      <c r="AAQ26" s="61"/>
      <c r="AAR26" s="61"/>
      <c r="AAS26" s="61"/>
      <c r="AAT26" s="61"/>
      <c r="AAU26" s="61"/>
      <c r="AAV26" s="61"/>
      <c r="AAW26" s="61"/>
      <c r="AAX26" s="61"/>
      <c r="AAY26" s="61"/>
      <c r="AAZ26" s="61"/>
      <c r="ABA26" s="61"/>
      <c r="ABB26" s="61"/>
      <c r="ABC26" s="61"/>
      <c r="ABD26" s="61"/>
      <c r="ABE26" s="61"/>
      <c r="ABF26" s="61"/>
      <c r="ABG26" s="61"/>
      <c r="ABH26" s="61"/>
      <c r="ABI26" s="61"/>
      <c r="ABJ26" s="61"/>
      <c r="ABK26" s="61"/>
      <c r="ABL26" s="61"/>
      <c r="ABM26" s="61"/>
      <c r="ABN26" s="61"/>
      <c r="ABO26" s="61"/>
      <c r="ABP26" s="61"/>
      <c r="ABQ26" s="61"/>
      <c r="ABR26" s="61"/>
      <c r="ABS26" s="61"/>
      <c r="ABT26" s="61"/>
      <c r="ABU26" s="61"/>
      <c r="ABV26" s="61"/>
      <c r="ABW26" s="61"/>
      <c r="ABX26" s="61"/>
      <c r="ABY26" s="61"/>
      <c r="ABZ26" s="61"/>
      <c r="ACA26" s="61"/>
      <c r="ACB26" s="61"/>
      <c r="ACC26" s="61"/>
      <c r="ACD26" s="61"/>
      <c r="ACE26" s="61"/>
      <c r="ACF26" s="61"/>
      <c r="ACG26" s="61"/>
      <c r="ACH26" s="61"/>
      <c r="ACI26" s="61"/>
      <c r="ACJ26" s="61"/>
      <c r="ACK26" s="61"/>
      <c r="ACL26" s="61"/>
      <c r="ACM26" s="61"/>
      <c r="ACN26" s="61"/>
      <c r="ACO26" s="61"/>
      <c r="ACP26" s="61"/>
      <c r="ACQ26" s="61"/>
      <c r="ACR26" s="61"/>
      <c r="ACS26" s="61"/>
      <c r="ACT26" s="61"/>
      <c r="ACU26" s="61"/>
      <c r="ACV26" s="61"/>
      <c r="ACW26" s="61"/>
      <c r="ACX26" s="61"/>
      <c r="ACY26" s="61"/>
      <c r="ACZ26" s="61"/>
      <c r="ADA26" s="61"/>
      <c r="ADB26" s="61"/>
      <c r="ADC26" s="61"/>
      <c r="ADD26" s="61"/>
      <c r="ADE26" s="61"/>
      <c r="ADF26" s="61"/>
      <c r="ADG26" s="61"/>
      <c r="ADH26" s="61"/>
      <c r="ADI26" s="61"/>
      <c r="ADJ26" s="61"/>
      <c r="ADK26" s="61"/>
      <c r="ADL26" s="61"/>
      <c r="ADM26" s="61"/>
      <c r="ADN26" s="61"/>
      <c r="ADO26" s="61"/>
      <c r="ADP26" s="61"/>
      <c r="ADQ26" s="61"/>
      <c r="ADR26" s="61"/>
      <c r="ADS26" s="61"/>
      <c r="ADT26" s="61"/>
      <c r="ADU26" s="61"/>
      <c r="ADV26" s="61"/>
      <c r="ADW26" s="61"/>
      <c r="ADX26" s="61"/>
      <c r="ADY26" s="61"/>
      <c r="ADZ26" s="61"/>
      <c r="AEA26" s="61"/>
      <c r="AEB26" s="61"/>
      <c r="AEC26" s="61"/>
      <c r="AED26" s="61"/>
      <c r="AEE26" s="61"/>
      <c r="AEF26" s="61"/>
      <c r="AEG26" s="61"/>
      <c r="AEH26" s="61"/>
      <c r="AEI26" s="61"/>
      <c r="AEJ26" s="61"/>
      <c r="AEK26" s="61"/>
      <c r="AEL26" s="61"/>
      <c r="AEM26" s="61"/>
      <c r="AEN26" s="61"/>
      <c r="AEO26" s="61"/>
      <c r="AEP26" s="61"/>
      <c r="AEQ26" s="61"/>
      <c r="AER26" s="61"/>
      <c r="AES26" s="61"/>
      <c r="AET26" s="61"/>
      <c r="AEU26" s="61"/>
      <c r="AEV26" s="61"/>
      <c r="AEW26" s="61"/>
      <c r="AEX26" s="61"/>
      <c r="AEY26" s="61"/>
      <c r="AEZ26" s="61"/>
      <c r="AFA26" s="61"/>
      <c r="AFB26" s="61"/>
      <c r="AFC26" s="61"/>
      <c r="AFD26" s="61"/>
      <c r="AFE26" s="61"/>
      <c r="AFF26" s="61"/>
      <c r="AFG26" s="61"/>
      <c r="AFH26" s="61"/>
      <c r="AFI26" s="61"/>
      <c r="AFJ26" s="61"/>
      <c r="AFK26" s="61"/>
      <c r="AFL26" s="61"/>
      <c r="AFM26" s="61"/>
      <c r="AFN26" s="61"/>
      <c r="AFO26" s="61"/>
      <c r="AFP26" s="61"/>
      <c r="AFQ26" s="61"/>
      <c r="AFR26" s="61"/>
      <c r="AFS26" s="61"/>
      <c r="AFT26" s="61"/>
      <c r="AFU26" s="61"/>
      <c r="AFV26" s="61"/>
      <c r="AFW26" s="61"/>
      <c r="AFX26" s="61"/>
      <c r="AFY26" s="61"/>
      <c r="AFZ26" s="61"/>
      <c r="AGA26" s="61"/>
      <c r="AGB26" s="61"/>
      <c r="AGC26" s="61"/>
      <c r="AGD26" s="61"/>
      <c r="AGE26" s="61"/>
      <c r="AGF26" s="61"/>
      <c r="AGG26" s="61"/>
      <c r="AGH26" s="61"/>
      <c r="AGI26" s="61"/>
      <c r="AGJ26" s="61"/>
      <c r="AGK26" s="61"/>
      <c r="AGL26" s="61"/>
      <c r="AGM26" s="61"/>
      <c r="AGN26" s="61"/>
      <c r="AGO26" s="61"/>
      <c r="AGP26" s="61"/>
      <c r="AGQ26" s="61"/>
      <c r="AGR26" s="61"/>
      <c r="AGS26" s="61"/>
      <c r="AGT26" s="61"/>
      <c r="AGU26" s="61"/>
      <c r="AGV26" s="61"/>
      <c r="AGW26" s="61"/>
      <c r="AGX26" s="61"/>
      <c r="AGY26" s="61"/>
      <c r="AGZ26" s="61"/>
      <c r="AHA26" s="61"/>
      <c r="AHB26" s="61"/>
      <c r="AHC26" s="61"/>
      <c r="AHD26" s="61"/>
      <c r="AHE26" s="61"/>
      <c r="AHF26" s="61"/>
      <c r="AHG26" s="61"/>
      <c r="AHH26" s="61"/>
      <c r="AHI26" s="61"/>
      <c r="AHJ26" s="61"/>
      <c r="AHK26" s="61"/>
      <c r="AHL26" s="61"/>
      <c r="AHM26" s="61"/>
      <c r="AHN26" s="61"/>
      <c r="AHO26" s="61"/>
      <c r="AHP26" s="61"/>
      <c r="AHQ26" s="61"/>
      <c r="AHR26" s="61"/>
      <c r="AHS26" s="61"/>
      <c r="AHT26" s="61"/>
      <c r="AHU26" s="61"/>
      <c r="AHV26" s="61"/>
      <c r="AHW26" s="61"/>
      <c r="AHX26" s="61"/>
      <c r="AHY26" s="61"/>
      <c r="AHZ26" s="61"/>
      <c r="AIA26" s="61"/>
      <c r="AIB26" s="61"/>
      <c r="AIC26" s="61"/>
      <c r="AID26" s="61"/>
      <c r="AIE26" s="61"/>
      <c r="AIF26" s="61"/>
      <c r="AIG26" s="61"/>
      <c r="AIH26" s="61"/>
      <c r="AII26" s="61"/>
      <c r="AIJ26" s="61"/>
      <c r="AIK26" s="61"/>
      <c r="AIL26" s="61"/>
      <c r="AIM26" s="61"/>
      <c r="AIN26" s="61"/>
      <c r="AIO26" s="61"/>
      <c r="AIP26" s="61"/>
      <c r="AIQ26" s="61"/>
      <c r="AIR26" s="61"/>
      <c r="AIS26" s="61"/>
      <c r="AIT26" s="61"/>
      <c r="AIU26" s="61"/>
      <c r="AIV26" s="61"/>
      <c r="AIW26" s="61"/>
      <c r="AIX26" s="61"/>
      <c r="AIY26" s="61"/>
      <c r="AIZ26" s="61"/>
      <c r="AJA26" s="61"/>
      <c r="AJB26" s="61"/>
      <c r="AJC26" s="61"/>
      <c r="AJD26" s="61"/>
      <c r="AJE26" s="61"/>
      <c r="AJF26" s="61"/>
      <c r="AJG26" s="61"/>
      <c r="AJH26" s="61"/>
      <c r="AJI26" s="61"/>
      <c r="AJJ26" s="61"/>
      <c r="AJK26" s="61"/>
      <c r="AJL26" s="61"/>
      <c r="AJM26" s="61"/>
      <c r="AJN26" s="61"/>
      <c r="AJO26" s="61"/>
      <c r="AJP26" s="61"/>
      <c r="AJQ26" s="61"/>
      <c r="AJR26" s="61"/>
      <c r="AJS26" s="61"/>
      <c r="AJT26" s="61"/>
      <c r="AJU26" s="61"/>
      <c r="AJV26" s="61"/>
      <c r="AJW26" s="61"/>
      <c r="AJX26" s="61"/>
      <c r="AJY26" s="61"/>
      <c r="AJZ26" s="61"/>
      <c r="AKA26" s="61"/>
      <c r="AKB26" s="61"/>
      <c r="AKC26" s="61"/>
      <c r="AKD26" s="61"/>
      <c r="AKE26" s="61"/>
      <c r="AKF26" s="61"/>
      <c r="AKG26" s="61"/>
      <c r="AKH26" s="61"/>
      <c r="AKI26" s="61"/>
      <c r="AKJ26" s="61"/>
      <c r="AKK26" s="61"/>
      <c r="AKL26" s="61"/>
      <c r="AKM26" s="61"/>
      <c r="AKN26" s="61"/>
      <c r="AKO26" s="61"/>
      <c r="AKP26" s="61"/>
      <c r="AKQ26" s="61"/>
      <c r="AKR26" s="61"/>
      <c r="AKS26" s="61"/>
      <c r="AKT26" s="61"/>
      <c r="AKU26" s="61"/>
      <c r="AKV26" s="61"/>
      <c r="AKW26" s="61"/>
      <c r="AKX26" s="61"/>
      <c r="AKY26" s="61"/>
      <c r="AKZ26" s="61"/>
      <c r="ALA26" s="61"/>
      <c r="ALB26" s="61"/>
      <c r="ALC26" s="61"/>
      <c r="ALD26" s="61"/>
      <c r="ALE26" s="61"/>
      <c r="ALF26" s="61"/>
      <c r="ALG26" s="61"/>
      <c r="ALH26" s="61"/>
      <c r="ALI26" s="61"/>
      <c r="ALJ26" s="61"/>
      <c r="ALK26" s="61"/>
      <c r="ALL26" s="61"/>
      <c r="ALM26" s="61"/>
      <c r="ALN26" s="61"/>
      <c r="ALO26" s="61"/>
      <c r="ALP26" s="61"/>
      <c r="ALQ26" s="61"/>
    </row>
    <row r="27" spans="3:1005" ht="15.75" x14ac:dyDescent="0.25">
      <c r="C27" s="70" t="s">
        <v>142</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c r="JV27" s="61"/>
      <c r="JW27" s="61"/>
      <c r="JX27" s="61"/>
      <c r="JY27" s="61"/>
      <c r="JZ27" s="61"/>
      <c r="KA27" s="61"/>
      <c r="KB27" s="61"/>
      <c r="KC27" s="61"/>
      <c r="KD27" s="61"/>
      <c r="KE27" s="61"/>
      <c r="KF27" s="61"/>
      <c r="KG27" s="61"/>
      <c r="KH27" s="61"/>
      <c r="KI27" s="61"/>
      <c r="KJ27" s="61"/>
      <c r="KK27" s="61"/>
      <c r="KL27" s="61"/>
      <c r="KM27" s="61"/>
      <c r="KN27" s="61"/>
      <c r="KO27" s="61"/>
      <c r="KP27" s="61"/>
      <c r="KQ27" s="61"/>
      <c r="KR27" s="61"/>
      <c r="KS27" s="61"/>
      <c r="KT27" s="61"/>
      <c r="KU27" s="61"/>
      <c r="KV27" s="61"/>
      <c r="KW27" s="61"/>
      <c r="KX27" s="61"/>
      <c r="KY27" s="61"/>
      <c r="KZ27" s="61"/>
      <c r="LA27" s="61"/>
      <c r="LB27" s="61"/>
      <c r="LC27" s="61"/>
      <c r="LD27" s="61"/>
      <c r="LE27" s="61"/>
      <c r="LF27" s="61"/>
      <c r="LG27" s="61"/>
      <c r="LH27" s="61"/>
      <c r="LI27" s="61"/>
      <c r="LJ27" s="61"/>
      <c r="LK27" s="61"/>
      <c r="LL27" s="61"/>
      <c r="LM27" s="61"/>
      <c r="LN27" s="61"/>
      <c r="LO27" s="61"/>
      <c r="LP27" s="61"/>
      <c r="LQ27" s="61"/>
      <c r="LR27" s="61"/>
      <c r="LS27" s="61"/>
      <c r="LT27" s="61"/>
      <c r="LU27" s="61"/>
      <c r="LV27" s="61"/>
      <c r="LW27" s="61"/>
      <c r="LX27" s="61"/>
      <c r="LY27" s="61"/>
      <c r="LZ27" s="61"/>
      <c r="MA27" s="61"/>
      <c r="MB27" s="61"/>
      <c r="MC27" s="61"/>
      <c r="MD27" s="61"/>
      <c r="ME27" s="61"/>
      <c r="MF27" s="61"/>
      <c r="MG27" s="61"/>
      <c r="MH27" s="61"/>
      <c r="MI27" s="61"/>
      <c r="MJ27" s="61"/>
      <c r="MK27" s="61"/>
      <c r="ML27" s="61"/>
      <c r="MM27" s="61"/>
      <c r="MN27" s="61"/>
      <c r="MO27" s="61"/>
      <c r="MP27" s="61"/>
      <c r="MQ27" s="61"/>
      <c r="MR27" s="61"/>
      <c r="MS27" s="61"/>
      <c r="MT27" s="61"/>
      <c r="MU27" s="61"/>
      <c r="MV27" s="61"/>
      <c r="MW27" s="61"/>
      <c r="MX27" s="61"/>
      <c r="MY27" s="61"/>
      <c r="MZ27" s="61"/>
      <c r="NA27" s="61"/>
      <c r="NB27" s="61"/>
      <c r="NC27" s="61"/>
      <c r="ND27" s="61"/>
      <c r="NE27" s="61"/>
      <c r="NF27" s="61"/>
      <c r="NG27" s="61"/>
      <c r="NH27" s="61"/>
      <c r="NI27" s="61"/>
      <c r="NJ27" s="61"/>
      <c r="NK27" s="61"/>
      <c r="NL27" s="61"/>
      <c r="NM27" s="61"/>
      <c r="NN27" s="61"/>
      <c r="NO27" s="61"/>
      <c r="NP27" s="61"/>
      <c r="NQ27" s="61"/>
      <c r="NR27" s="61"/>
      <c r="NS27" s="61"/>
      <c r="NT27" s="61"/>
      <c r="NU27" s="61"/>
      <c r="NV27" s="61"/>
      <c r="NW27" s="61"/>
      <c r="NX27" s="61"/>
      <c r="NY27" s="61"/>
      <c r="NZ27" s="61"/>
      <c r="OA27" s="61"/>
      <c r="OB27" s="61"/>
      <c r="OC27" s="61"/>
      <c r="OD27" s="61"/>
      <c r="OE27" s="61"/>
      <c r="OF27" s="61"/>
      <c r="OG27" s="61"/>
      <c r="OH27" s="61"/>
      <c r="OI27" s="61"/>
      <c r="OJ27" s="61"/>
      <c r="OK27" s="61"/>
      <c r="OL27" s="61"/>
      <c r="OM27" s="61"/>
      <c r="ON27" s="61"/>
      <c r="OO27" s="61"/>
      <c r="OP27" s="61"/>
      <c r="OQ27" s="61"/>
      <c r="OR27" s="61"/>
      <c r="OS27" s="61"/>
      <c r="OT27" s="61"/>
      <c r="OU27" s="61"/>
      <c r="OV27" s="61"/>
      <c r="OW27" s="61"/>
      <c r="OX27" s="61"/>
      <c r="OY27" s="61"/>
      <c r="OZ27" s="61"/>
      <c r="PA27" s="61"/>
      <c r="PB27" s="61"/>
      <c r="PC27" s="61"/>
      <c r="PD27" s="61"/>
      <c r="PE27" s="61"/>
      <c r="PF27" s="61"/>
      <c r="PG27" s="61"/>
      <c r="PH27" s="61"/>
      <c r="PI27" s="61"/>
      <c r="PJ27" s="61"/>
      <c r="PK27" s="61"/>
      <c r="PL27" s="61"/>
      <c r="PM27" s="61"/>
      <c r="PN27" s="61"/>
      <c r="PO27" s="61"/>
      <c r="PP27" s="61"/>
      <c r="PQ27" s="61"/>
      <c r="PR27" s="61"/>
      <c r="PS27" s="61"/>
      <c r="PT27" s="61"/>
      <c r="PU27" s="61"/>
      <c r="PV27" s="61"/>
      <c r="PW27" s="61"/>
      <c r="PX27" s="61"/>
      <c r="PY27" s="61"/>
      <c r="PZ27" s="61"/>
      <c r="QA27" s="61"/>
      <c r="QB27" s="61"/>
      <c r="QC27" s="61"/>
      <c r="QD27" s="61"/>
      <c r="QE27" s="61"/>
      <c r="QF27" s="61"/>
      <c r="QG27" s="61"/>
      <c r="QH27" s="61"/>
      <c r="QI27" s="61"/>
      <c r="QJ27" s="61"/>
      <c r="QK27" s="61"/>
      <c r="QL27" s="61"/>
      <c r="QM27" s="61"/>
      <c r="QN27" s="61"/>
      <c r="QO27" s="61"/>
      <c r="QP27" s="61"/>
      <c r="QQ27" s="61"/>
      <c r="QR27" s="61"/>
      <c r="QS27" s="61"/>
      <c r="QT27" s="61"/>
      <c r="QU27" s="61"/>
      <c r="QV27" s="61"/>
      <c r="QW27" s="61"/>
      <c r="QX27" s="61"/>
      <c r="QY27" s="61"/>
      <c r="QZ27" s="61"/>
      <c r="RA27" s="61"/>
      <c r="RB27" s="61"/>
      <c r="RC27" s="61"/>
      <c r="RD27" s="61"/>
      <c r="RE27" s="61"/>
      <c r="RF27" s="61"/>
      <c r="RG27" s="61"/>
      <c r="RH27" s="61"/>
      <c r="RI27" s="61"/>
      <c r="RJ27" s="61"/>
      <c r="RK27" s="61"/>
      <c r="RL27" s="61"/>
      <c r="RM27" s="61"/>
      <c r="RN27" s="61"/>
      <c r="RO27" s="61"/>
      <c r="RP27" s="61"/>
      <c r="RQ27" s="61"/>
      <c r="RR27" s="61"/>
      <c r="RS27" s="61"/>
      <c r="RT27" s="61"/>
      <c r="RU27" s="61"/>
      <c r="RV27" s="61"/>
      <c r="RW27" s="61"/>
      <c r="RX27" s="61"/>
      <c r="RY27" s="61"/>
      <c r="RZ27" s="61"/>
      <c r="SA27" s="61"/>
      <c r="SB27" s="61"/>
      <c r="SC27" s="61"/>
      <c r="SD27" s="61"/>
      <c r="SE27" s="61"/>
      <c r="SF27" s="61"/>
      <c r="SG27" s="61"/>
      <c r="SH27" s="61"/>
      <c r="SI27" s="61"/>
      <c r="SJ27" s="61"/>
      <c r="SK27" s="61"/>
      <c r="SL27" s="61"/>
      <c r="SM27" s="61"/>
      <c r="SN27" s="61"/>
      <c r="SO27" s="61"/>
      <c r="SP27" s="61"/>
      <c r="SQ27" s="61"/>
      <c r="SR27" s="61"/>
      <c r="SS27" s="61"/>
      <c r="ST27" s="61"/>
      <c r="SU27" s="61"/>
      <c r="SV27" s="61"/>
      <c r="SW27" s="61"/>
      <c r="SX27" s="61"/>
      <c r="SY27" s="61"/>
      <c r="SZ27" s="61"/>
      <c r="TA27" s="61"/>
      <c r="TB27" s="61"/>
      <c r="TC27" s="61"/>
      <c r="TD27" s="61"/>
      <c r="TE27" s="61"/>
      <c r="TF27" s="61"/>
      <c r="TG27" s="61"/>
      <c r="TH27" s="61"/>
      <c r="TI27" s="61"/>
      <c r="TJ27" s="61"/>
      <c r="TK27" s="61"/>
      <c r="TL27" s="61"/>
      <c r="TM27" s="61"/>
      <c r="TN27" s="61"/>
      <c r="TO27" s="61"/>
      <c r="TP27" s="61"/>
      <c r="TQ27" s="61"/>
      <c r="TR27" s="61"/>
      <c r="TS27" s="61"/>
      <c r="TT27" s="61"/>
      <c r="TU27" s="61"/>
      <c r="TV27" s="61"/>
      <c r="TW27" s="61"/>
      <c r="TX27" s="61"/>
      <c r="TY27" s="61"/>
      <c r="TZ27" s="61"/>
      <c r="UA27" s="61"/>
      <c r="UB27" s="61"/>
      <c r="UC27" s="61"/>
      <c r="UD27" s="61"/>
      <c r="UE27" s="61"/>
      <c r="UF27" s="61"/>
      <c r="UG27" s="61"/>
      <c r="UH27" s="61"/>
      <c r="UI27" s="61"/>
      <c r="UJ27" s="61"/>
      <c r="UK27" s="61"/>
      <c r="UL27" s="61"/>
      <c r="UM27" s="61"/>
      <c r="UN27" s="61"/>
      <c r="UO27" s="61"/>
      <c r="UP27" s="61"/>
      <c r="UQ27" s="61"/>
      <c r="UR27" s="61"/>
      <c r="US27" s="61"/>
      <c r="UT27" s="61"/>
      <c r="UU27" s="61"/>
      <c r="UV27" s="61"/>
      <c r="UW27" s="61"/>
      <c r="UX27" s="61"/>
      <c r="UY27" s="61"/>
      <c r="UZ27" s="61"/>
      <c r="VA27" s="61"/>
      <c r="VB27" s="61"/>
      <c r="VC27" s="61"/>
      <c r="VD27" s="61"/>
      <c r="VE27" s="61"/>
      <c r="VF27" s="61"/>
      <c r="VG27" s="61"/>
      <c r="VH27" s="61"/>
      <c r="VI27" s="61"/>
      <c r="VJ27" s="61"/>
      <c r="VK27" s="61"/>
      <c r="VL27" s="61"/>
      <c r="VM27" s="61"/>
      <c r="VN27" s="61"/>
      <c r="VO27" s="61"/>
      <c r="VP27" s="61"/>
      <c r="VQ27" s="61"/>
      <c r="VR27" s="61"/>
      <c r="VS27" s="61"/>
      <c r="VT27" s="61"/>
      <c r="VU27" s="61"/>
      <c r="VV27" s="61"/>
      <c r="VW27" s="61"/>
      <c r="VX27" s="61"/>
      <c r="VY27" s="61"/>
      <c r="VZ27" s="61"/>
      <c r="WA27" s="61"/>
      <c r="WB27" s="61"/>
      <c r="WC27" s="61"/>
      <c r="WD27" s="61"/>
      <c r="WE27" s="61"/>
      <c r="WF27" s="61"/>
      <c r="WG27" s="61"/>
      <c r="WH27" s="61"/>
      <c r="WI27" s="61"/>
      <c r="WJ27" s="61"/>
      <c r="WK27" s="61"/>
      <c r="WL27" s="61"/>
      <c r="WM27" s="61"/>
      <c r="WN27" s="61"/>
      <c r="WO27" s="61"/>
      <c r="WP27" s="61"/>
      <c r="WQ27" s="61"/>
      <c r="WR27" s="61"/>
      <c r="WS27" s="61"/>
      <c r="WT27" s="61"/>
      <c r="WU27" s="61"/>
      <c r="WV27" s="61"/>
      <c r="WW27" s="61"/>
      <c r="WX27" s="61"/>
      <c r="WY27" s="61"/>
      <c r="WZ27" s="61"/>
      <c r="XA27" s="61"/>
      <c r="XB27" s="61"/>
      <c r="XC27" s="61"/>
      <c r="XD27" s="61"/>
      <c r="XE27" s="61"/>
      <c r="XF27" s="61"/>
      <c r="XG27" s="61"/>
      <c r="XH27" s="61"/>
      <c r="XI27" s="61"/>
      <c r="XJ27" s="61"/>
      <c r="XK27" s="61"/>
      <c r="XL27" s="61"/>
      <c r="XM27" s="61"/>
      <c r="XN27" s="61"/>
      <c r="XO27" s="61"/>
      <c r="XP27" s="61"/>
      <c r="XQ27" s="61"/>
      <c r="XR27" s="61"/>
      <c r="XS27" s="61"/>
      <c r="XT27" s="61"/>
      <c r="XU27" s="61"/>
      <c r="XV27" s="61"/>
      <c r="XW27" s="61"/>
      <c r="XX27" s="61"/>
      <c r="XY27" s="61"/>
      <c r="XZ27" s="61"/>
      <c r="YA27" s="61"/>
      <c r="YB27" s="61"/>
      <c r="YC27" s="61"/>
      <c r="YD27" s="61"/>
      <c r="YE27" s="61"/>
      <c r="YF27" s="61"/>
      <c r="YG27" s="61"/>
      <c r="YH27" s="61"/>
      <c r="YI27" s="61"/>
      <c r="YJ27" s="61"/>
      <c r="YK27" s="61"/>
      <c r="YL27" s="61"/>
      <c r="YM27" s="61"/>
      <c r="YN27" s="61"/>
      <c r="YO27" s="61"/>
      <c r="YP27" s="61"/>
      <c r="YQ27" s="61"/>
      <c r="YR27" s="61"/>
      <c r="YS27" s="61"/>
      <c r="YT27" s="61"/>
      <c r="YU27" s="61"/>
      <c r="YV27" s="61"/>
      <c r="YW27" s="61"/>
      <c r="YX27" s="61"/>
      <c r="YY27" s="61"/>
      <c r="YZ27" s="61"/>
      <c r="ZA27" s="61"/>
      <c r="ZB27" s="61"/>
      <c r="ZC27" s="61"/>
      <c r="ZD27" s="61"/>
      <c r="ZE27" s="61"/>
      <c r="ZF27" s="61"/>
      <c r="ZG27" s="61"/>
      <c r="ZH27" s="61"/>
      <c r="ZI27" s="61"/>
      <c r="ZJ27" s="61"/>
      <c r="ZK27" s="61"/>
      <c r="ZL27" s="61"/>
      <c r="ZM27" s="61"/>
      <c r="ZN27" s="61"/>
      <c r="ZO27" s="61"/>
      <c r="ZP27" s="61"/>
      <c r="ZQ27" s="61"/>
      <c r="ZR27" s="61"/>
      <c r="ZS27" s="61"/>
      <c r="ZT27" s="61"/>
      <c r="ZU27" s="61"/>
      <c r="ZV27" s="61"/>
      <c r="ZW27" s="61"/>
      <c r="ZX27" s="61"/>
      <c r="ZY27" s="61"/>
      <c r="ZZ27" s="61"/>
      <c r="AAA27" s="61"/>
      <c r="AAB27" s="61"/>
      <c r="AAC27" s="61"/>
      <c r="AAD27" s="61"/>
      <c r="AAE27" s="61"/>
      <c r="AAF27" s="61"/>
      <c r="AAG27" s="61"/>
      <c r="AAH27" s="61"/>
      <c r="AAI27" s="61"/>
      <c r="AAJ27" s="61"/>
      <c r="AAK27" s="61"/>
      <c r="AAL27" s="61"/>
      <c r="AAM27" s="61"/>
      <c r="AAN27" s="61"/>
      <c r="AAO27" s="61"/>
      <c r="AAP27" s="61"/>
      <c r="AAQ27" s="61"/>
      <c r="AAR27" s="61"/>
      <c r="AAS27" s="61"/>
      <c r="AAT27" s="61"/>
      <c r="AAU27" s="61"/>
      <c r="AAV27" s="61"/>
      <c r="AAW27" s="61"/>
      <c r="AAX27" s="61"/>
      <c r="AAY27" s="61"/>
      <c r="AAZ27" s="61"/>
      <c r="ABA27" s="61"/>
      <c r="ABB27" s="61"/>
      <c r="ABC27" s="61"/>
      <c r="ABD27" s="61"/>
      <c r="ABE27" s="61"/>
      <c r="ABF27" s="61"/>
      <c r="ABG27" s="61"/>
      <c r="ABH27" s="61"/>
      <c r="ABI27" s="61"/>
      <c r="ABJ27" s="61"/>
      <c r="ABK27" s="61"/>
      <c r="ABL27" s="61"/>
      <c r="ABM27" s="61"/>
      <c r="ABN27" s="61"/>
      <c r="ABO27" s="61"/>
      <c r="ABP27" s="61"/>
      <c r="ABQ27" s="61"/>
      <c r="ABR27" s="61"/>
      <c r="ABS27" s="61"/>
      <c r="ABT27" s="61"/>
      <c r="ABU27" s="61"/>
      <c r="ABV27" s="61"/>
      <c r="ABW27" s="61"/>
      <c r="ABX27" s="61"/>
      <c r="ABY27" s="61"/>
      <c r="ABZ27" s="61"/>
      <c r="ACA27" s="61"/>
      <c r="ACB27" s="61"/>
      <c r="ACC27" s="61"/>
      <c r="ACD27" s="61"/>
      <c r="ACE27" s="61"/>
      <c r="ACF27" s="61"/>
      <c r="ACG27" s="61"/>
      <c r="ACH27" s="61"/>
      <c r="ACI27" s="61"/>
      <c r="ACJ27" s="61"/>
      <c r="ACK27" s="61"/>
      <c r="ACL27" s="61"/>
      <c r="ACM27" s="61"/>
      <c r="ACN27" s="61"/>
      <c r="ACO27" s="61"/>
      <c r="ACP27" s="61"/>
      <c r="ACQ27" s="61"/>
      <c r="ACR27" s="61"/>
      <c r="ACS27" s="61"/>
      <c r="ACT27" s="61"/>
      <c r="ACU27" s="61"/>
      <c r="ACV27" s="61"/>
      <c r="ACW27" s="61"/>
      <c r="ACX27" s="61"/>
      <c r="ACY27" s="61"/>
      <c r="ACZ27" s="61"/>
      <c r="ADA27" s="61"/>
      <c r="ADB27" s="61"/>
      <c r="ADC27" s="61"/>
      <c r="ADD27" s="61"/>
      <c r="ADE27" s="61"/>
      <c r="ADF27" s="61"/>
      <c r="ADG27" s="61"/>
      <c r="ADH27" s="61"/>
      <c r="ADI27" s="61"/>
      <c r="ADJ27" s="61"/>
      <c r="ADK27" s="61"/>
      <c r="ADL27" s="61"/>
      <c r="ADM27" s="61"/>
      <c r="ADN27" s="61"/>
      <c r="ADO27" s="61"/>
      <c r="ADP27" s="61"/>
      <c r="ADQ27" s="61"/>
      <c r="ADR27" s="61"/>
      <c r="ADS27" s="61"/>
      <c r="ADT27" s="61"/>
      <c r="ADU27" s="61"/>
      <c r="ADV27" s="61"/>
      <c r="ADW27" s="61"/>
      <c r="ADX27" s="61"/>
      <c r="ADY27" s="61"/>
      <c r="ADZ27" s="61"/>
      <c r="AEA27" s="61"/>
      <c r="AEB27" s="61"/>
      <c r="AEC27" s="61"/>
      <c r="AED27" s="61"/>
      <c r="AEE27" s="61"/>
      <c r="AEF27" s="61"/>
      <c r="AEG27" s="61"/>
      <c r="AEH27" s="61"/>
      <c r="AEI27" s="61"/>
      <c r="AEJ27" s="61"/>
      <c r="AEK27" s="61"/>
      <c r="AEL27" s="61"/>
      <c r="AEM27" s="61"/>
      <c r="AEN27" s="61"/>
      <c r="AEO27" s="61"/>
      <c r="AEP27" s="61"/>
      <c r="AEQ27" s="61"/>
      <c r="AER27" s="61"/>
      <c r="AES27" s="61"/>
      <c r="AET27" s="61"/>
      <c r="AEU27" s="61"/>
      <c r="AEV27" s="61"/>
      <c r="AEW27" s="61"/>
      <c r="AEX27" s="61"/>
      <c r="AEY27" s="61"/>
      <c r="AEZ27" s="61"/>
      <c r="AFA27" s="61"/>
      <c r="AFB27" s="61"/>
      <c r="AFC27" s="61"/>
      <c r="AFD27" s="61"/>
      <c r="AFE27" s="61"/>
      <c r="AFF27" s="61"/>
      <c r="AFG27" s="61"/>
      <c r="AFH27" s="61"/>
      <c r="AFI27" s="61"/>
      <c r="AFJ27" s="61"/>
      <c r="AFK27" s="61"/>
      <c r="AFL27" s="61"/>
      <c r="AFM27" s="61"/>
      <c r="AFN27" s="61"/>
      <c r="AFO27" s="61"/>
      <c r="AFP27" s="61"/>
      <c r="AFQ27" s="61"/>
      <c r="AFR27" s="61"/>
      <c r="AFS27" s="61"/>
      <c r="AFT27" s="61"/>
      <c r="AFU27" s="61"/>
      <c r="AFV27" s="61"/>
      <c r="AFW27" s="61"/>
      <c r="AFX27" s="61"/>
      <c r="AFY27" s="61"/>
      <c r="AFZ27" s="61"/>
      <c r="AGA27" s="61"/>
      <c r="AGB27" s="61"/>
      <c r="AGC27" s="61"/>
      <c r="AGD27" s="61"/>
      <c r="AGE27" s="61"/>
      <c r="AGF27" s="61"/>
      <c r="AGG27" s="61"/>
      <c r="AGH27" s="61"/>
      <c r="AGI27" s="61"/>
      <c r="AGJ27" s="61"/>
      <c r="AGK27" s="61"/>
      <c r="AGL27" s="61"/>
      <c r="AGM27" s="61"/>
      <c r="AGN27" s="61"/>
      <c r="AGO27" s="61"/>
      <c r="AGP27" s="61"/>
      <c r="AGQ27" s="61"/>
      <c r="AGR27" s="61"/>
      <c r="AGS27" s="61"/>
      <c r="AGT27" s="61"/>
      <c r="AGU27" s="61"/>
      <c r="AGV27" s="61"/>
      <c r="AGW27" s="61"/>
      <c r="AGX27" s="61"/>
      <c r="AGY27" s="61"/>
      <c r="AGZ27" s="61"/>
      <c r="AHA27" s="61"/>
      <c r="AHB27" s="61"/>
      <c r="AHC27" s="61"/>
      <c r="AHD27" s="61"/>
      <c r="AHE27" s="61"/>
      <c r="AHF27" s="61"/>
      <c r="AHG27" s="61"/>
      <c r="AHH27" s="61"/>
      <c r="AHI27" s="61"/>
      <c r="AHJ27" s="61"/>
      <c r="AHK27" s="61"/>
      <c r="AHL27" s="61"/>
      <c r="AHM27" s="61"/>
      <c r="AHN27" s="61"/>
      <c r="AHO27" s="61"/>
      <c r="AHP27" s="61"/>
      <c r="AHQ27" s="61"/>
      <c r="AHR27" s="61"/>
      <c r="AHS27" s="61"/>
      <c r="AHT27" s="61"/>
      <c r="AHU27" s="61"/>
      <c r="AHV27" s="61"/>
      <c r="AHW27" s="61"/>
      <c r="AHX27" s="61"/>
      <c r="AHY27" s="61"/>
      <c r="AHZ27" s="61"/>
      <c r="AIA27" s="61"/>
      <c r="AIB27" s="61"/>
      <c r="AIC27" s="61"/>
      <c r="AID27" s="61"/>
      <c r="AIE27" s="61"/>
      <c r="AIF27" s="61"/>
      <c r="AIG27" s="61"/>
      <c r="AIH27" s="61"/>
      <c r="AII27" s="61"/>
      <c r="AIJ27" s="61"/>
      <c r="AIK27" s="61"/>
      <c r="AIL27" s="61"/>
      <c r="AIM27" s="61"/>
      <c r="AIN27" s="61"/>
      <c r="AIO27" s="61"/>
      <c r="AIP27" s="61"/>
      <c r="AIQ27" s="61"/>
      <c r="AIR27" s="61"/>
      <c r="AIS27" s="61"/>
      <c r="AIT27" s="61"/>
      <c r="AIU27" s="61"/>
      <c r="AIV27" s="61"/>
      <c r="AIW27" s="61"/>
      <c r="AIX27" s="61"/>
      <c r="AIY27" s="61"/>
      <c r="AIZ27" s="61"/>
      <c r="AJA27" s="61"/>
      <c r="AJB27" s="61"/>
      <c r="AJC27" s="61"/>
      <c r="AJD27" s="61"/>
      <c r="AJE27" s="61"/>
      <c r="AJF27" s="61"/>
      <c r="AJG27" s="61"/>
      <c r="AJH27" s="61"/>
      <c r="AJI27" s="61"/>
      <c r="AJJ27" s="61"/>
      <c r="AJK27" s="61"/>
      <c r="AJL27" s="61"/>
      <c r="AJM27" s="61"/>
      <c r="AJN27" s="61"/>
      <c r="AJO27" s="61"/>
      <c r="AJP27" s="61"/>
      <c r="AJQ27" s="61"/>
      <c r="AJR27" s="61"/>
      <c r="AJS27" s="61"/>
      <c r="AJT27" s="61"/>
      <c r="AJU27" s="61"/>
      <c r="AJV27" s="61"/>
      <c r="AJW27" s="61"/>
      <c r="AJX27" s="61"/>
      <c r="AJY27" s="61"/>
      <c r="AJZ27" s="61"/>
      <c r="AKA27" s="61"/>
      <c r="AKB27" s="61"/>
      <c r="AKC27" s="61"/>
      <c r="AKD27" s="61"/>
      <c r="AKE27" s="61"/>
      <c r="AKF27" s="61"/>
      <c r="AKG27" s="61"/>
      <c r="AKH27" s="61"/>
      <c r="AKI27" s="61"/>
      <c r="AKJ27" s="61"/>
      <c r="AKK27" s="61"/>
      <c r="AKL27" s="61"/>
      <c r="AKM27" s="61"/>
      <c r="AKN27" s="61"/>
      <c r="AKO27" s="61"/>
      <c r="AKP27" s="61"/>
      <c r="AKQ27" s="61"/>
      <c r="AKR27" s="61"/>
      <c r="AKS27" s="61"/>
      <c r="AKT27" s="61"/>
      <c r="AKU27" s="61"/>
      <c r="AKV27" s="61"/>
      <c r="AKW27" s="61"/>
      <c r="AKX27" s="61"/>
      <c r="AKY27" s="61"/>
      <c r="AKZ27" s="61"/>
      <c r="ALA27" s="61"/>
      <c r="ALB27" s="61"/>
      <c r="ALC27" s="61"/>
      <c r="ALD27" s="61"/>
      <c r="ALE27" s="61"/>
      <c r="ALF27" s="61"/>
      <c r="ALG27" s="61"/>
      <c r="ALH27" s="61"/>
      <c r="ALI27" s="61"/>
      <c r="ALJ27" s="61"/>
      <c r="ALK27" s="61"/>
      <c r="ALL27" s="61"/>
      <c r="ALM27" s="61"/>
      <c r="ALN27" s="61"/>
      <c r="ALO27" s="61"/>
      <c r="ALP27" s="61"/>
      <c r="ALQ27" s="61"/>
    </row>
    <row r="28" spans="3:1005" ht="15.75" x14ac:dyDescent="0.25">
      <c r="C28" s="70" t="s">
        <v>143</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c r="JV28" s="61"/>
      <c r="JW28" s="61"/>
      <c r="JX28" s="61"/>
      <c r="JY28" s="61"/>
      <c r="JZ28" s="61"/>
      <c r="KA28" s="61"/>
      <c r="KB28" s="61"/>
      <c r="KC28" s="61"/>
      <c r="KD28" s="61"/>
      <c r="KE28" s="61"/>
      <c r="KF28" s="61"/>
      <c r="KG28" s="61"/>
      <c r="KH28" s="61"/>
      <c r="KI28" s="61"/>
      <c r="KJ28" s="61"/>
      <c r="KK28" s="61"/>
      <c r="KL28" s="61"/>
      <c r="KM28" s="61"/>
      <c r="KN28" s="61"/>
      <c r="KO28" s="61"/>
      <c r="KP28" s="61"/>
      <c r="KQ28" s="61"/>
      <c r="KR28" s="61"/>
      <c r="KS28" s="61"/>
      <c r="KT28" s="61"/>
      <c r="KU28" s="61"/>
      <c r="KV28" s="61"/>
      <c r="KW28" s="61"/>
      <c r="KX28" s="61"/>
      <c r="KY28" s="61"/>
      <c r="KZ28" s="61"/>
      <c r="LA28" s="61"/>
      <c r="LB28" s="61"/>
      <c r="LC28" s="61"/>
      <c r="LD28" s="61"/>
      <c r="LE28" s="61"/>
      <c r="LF28" s="61"/>
      <c r="LG28" s="61"/>
      <c r="LH28" s="61"/>
      <c r="LI28" s="61"/>
      <c r="LJ28" s="61"/>
      <c r="LK28" s="61"/>
      <c r="LL28" s="61"/>
      <c r="LM28" s="61"/>
      <c r="LN28" s="61"/>
      <c r="LO28" s="61"/>
      <c r="LP28" s="61"/>
      <c r="LQ28" s="61"/>
      <c r="LR28" s="61"/>
      <c r="LS28" s="61"/>
      <c r="LT28" s="61"/>
      <c r="LU28" s="61"/>
      <c r="LV28" s="61"/>
      <c r="LW28" s="61"/>
      <c r="LX28" s="61"/>
      <c r="LY28" s="61"/>
      <c r="LZ28" s="61"/>
      <c r="MA28" s="61"/>
      <c r="MB28" s="61"/>
      <c r="MC28" s="61"/>
      <c r="MD28" s="61"/>
      <c r="ME28" s="61"/>
      <c r="MF28" s="61"/>
      <c r="MG28" s="61"/>
      <c r="MH28" s="61"/>
      <c r="MI28" s="61"/>
      <c r="MJ28" s="61"/>
      <c r="MK28" s="61"/>
      <c r="ML28" s="61"/>
      <c r="MM28" s="61"/>
      <c r="MN28" s="61"/>
      <c r="MO28" s="61"/>
      <c r="MP28" s="61"/>
      <c r="MQ28" s="61"/>
      <c r="MR28" s="61"/>
      <c r="MS28" s="61"/>
      <c r="MT28" s="61"/>
      <c r="MU28" s="61"/>
      <c r="MV28" s="61"/>
      <c r="MW28" s="61"/>
      <c r="MX28" s="61"/>
      <c r="MY28" s="61"/>
      <c r="MZ28" s="61"/>
      <c r="NA28" s="61"/>
      <c r="NB28" s="61"/>
      <c r="NC28" s="61"/>
      <c r="ND28" s="61"/>
      <c r="NE28" s="61"/>
      <c r="NF28" s="61"/>
      <c r="NG28" s="61"/>
      <c r="NH28" s="61"/>
      <c r="NI28" s="61"/>
      <c r="NJ28" s="61"/>
      <c r="NK28" s="61"/>
      <c r="NL28" s="61"/>
      <c r="NM28" s="61"/>
      <c r="NN28" s="61"/>
      <c r="NO28" s="61"/>
      <c r="NP28" s="61"/>
      <c r="NQ28" s="61"/>
      <c r="NR28" s="61"/>
      <c r="NS28" s="61"/>
      <c r="NT28" s="61"/>
      <c r="NU28" s="61"/>
      <c r="NV28" s="61"/>
      <c r="NW28" s="61"/>
      <c r="NX28" s="61"/>
      <c r="NY28" s="61"/>
      <c r="NZ28" s="61"/>
      <c r="OA28" s="61"/>
      <c r="OB28" s="61"/>
      <c r="OC28" s="61"/>
      <c r="OD28" s="61"/>
      <c r="OE28" s="61"/>
      <c r="OF28" s="61"/>
      <c r="OG28" s="61"/>
      <c r="OH28" s="61"/>
      <c r="OI28" s="61"/>
      <c r="OJ28" s="61"/>
      <c r="OK28" s="61"/>
      <c r="OL28" s="61"/>
      <c r="OM28" s="61"/>
      <c r="ON28" s="61"/>
      <c r="OO28" s="61"/>
      <c r="OP28" s="61"/>
      <c r="OQ28" s="61"/>
      <c r="OR28" s="61"/>
      <c r="OS28" s="61"/>
      <c r="OT28" s="61"/>
      <c r="OU28" s="61"/>
      <c r="OV28" s="61"/>
      <c r="OW28" s="61"/>
      <c r="OX28" s="61"/>
      <c r="OY28" s="61"/>
      <c r="OZ28" s="61"/>
      <c r="PA28" s="61"/>
      <c r="PB28" s="61"/>
      <c r="PC28" s="61"/>
      <c r="PD28" s="61"/>
      <c r="PE28" s="61"/>
      <c r="PF28" s="61"/>
      <c r="PG28" s="61"/>
      <c r="PH28" s="61"/>
      <c r="PI28" s="61"/>
      <c r="PJ28" s="61"/>
      <c r="PK28" s="61"/>
      <c r="PL28" s="61"/>
      <c r="PM28" s="61"/>
      <c r="PN28" s="61"/>
      <c r="PO28" s="61"/>
      <c r="PP28" s="61"/>
      <c r="PQ28" s="61"/>
      <c r="PR28" s="61"/>
      <c r="PS28" s="61"/>
      <c r="PT28" s="61"/>
      <c r="PU28" s="61"/>
      <c r="PV28" s="61"/>
      <c r="PW28" s="61"/>
      <c r="PX28" s="61"/>
      <c r="PY28" s="61"/>
      <c r="PZ28" s="61"/>
      <c r="QA28" s="61"/>
      <c r="QB28" s="61"/>
      <c r="QC28" s="61"/>
      <c r="QD28" s="61"/>
      <c r="QE28" s="61"/>
      <c r="QF28" s="61"/>
      <c r="QG28" s="61"/>
      <c r="QH28" s="61"/>
      <c r="QI28" s="61"/>
      <c r="QJ28" s="61"/>
      <c r="QK28" s="61"/>
      <c r="QL28" s="61"/>
      <c r="QM28" s="61"/>
      <c r="QN28" s="61"/>
      <c r="QO28" s="61"/>
      <c r="QP28" s="61"/>
      <c r="QQ28" s="61"/>
      <c r="QR28" s="61"/>
      <c r="QS28" s="61"/>
      <c r="QT28" s="61"/>
      <c r="QU28" s="61"/>
      <c r="QV28" s="61"/>
      <c r="QW28" s="61"/>
      <c r="QX28" s="61"/>
      <c r="QY28" s="61"/>
      <c r="QZ28" s="61"/>
      <c r="RA28" s="61"/>
      <c r="RB28" s="61"/>
      <c r="RC28" s="61"/>
      <c r="RD28" s="61"/>
      <c r="RE28" s="61"/>
      <c r="RF28" s="61"/>
      <c r="RG28" s="61"/>
      <c r="RH28" s="61"/>
      <c r="RI28" s="61"/>
      <c r="RJ28" s="61"/>
      <c r="RK28" s="61"/>
      <c r="RL28" s="61"/>
      <c r="RM28" s="61"/>
      <c r="RN28" s="61"/>
      <c r="RO28" s="61"/>
      <c r="RP28" s="61"/>
      <c r="RQ28" s="61"/>
      <c r="RR28" s="61"/>
      <c r="RS28" s="61"/>
      <c r="RT28" s="61"/>
      <c r="RU28" s="61"/>
      <c r="RV28" s="61"/>
      <c r="RW28" s="61"/>
      <c r="RX28" s="61"/>
      <c r="RY28" s="61"/>
      <c r="RZ28" s="61"/>
      <c r="SA28" s="61"/>
      <c r="SB28" s="61"/>
      <c r="SC28" s="61"/>
      <c r="SD28" s="61"/>
      <c r="SE28" s="61"/>
      <c r="SF28" s="61"/>
      <c r="SG28" s="61"/>
      <c r="SH28" s="61"/>
      <c r="SI28" s="61"/>
      <c r="SJ28" s="61"/>
      <c r="SK28" s="61"/>
      <c r="SL28" s="61"/>
      <c r="SM28" s="61"/>
      <c r="SN28" s="61"/>
      <c r="SO28" s="61"/>
      <c r="SP28" s="61"/>
      <c r="SQ28" s="61"/>
      <c r="SR28" s="61"/>
      <c r="SS28" s="61"/>
      <c r="ST28" s="61"/>
      <c r="SU28" s="61"/>
      <c r="SV28" s="61"/>
      <c r="SW28" s="61"/>
      <c r="SX28" s="61"/>
      <c r="SY28" s="61"/>
      <c r="SZ28" s="61"/>
      <c r="TA28" s="61"/>
      <c r="TB28" s="61"/>
      <c r="TC28" s="61"/>
      <c r="TD28" s="61"/>
      <c r="TE28" s="61"/>
      <c r="TF28" s="61"/>
      <c r="TG28" s="61"/>
      <c r="TH28" s="61"/>
      <c r="TI28" s="61"/>
      <c r="TJ28" s="61"/>
      <c r="TK28" s="61"/>
      <c r="TL28" s="61"/>
      <c r="TM28" s="61"/>
      <c r="TN28" s="61"/>
      <c r="TO28" s="61"/>
      <c r="TP28" s="61"/>
      <c r="TQ28" s="61"/>
      <c r="TR28" s="61"/>
      <c r="TS28" s="61"/>
      <c r="TT28" s="61"/>
      <c r="TU28" s="61"/>
      <c r="TV28" s="61"/>
      <c r="TW28" s="61"/>
      <c r="TX28" s="61"/>
      <c r="TY28" s="61"/>
      <c r="TZ28" s="61"/>
      <c r="UA28" s="61"/>
      <c r="UB28" s="61"/>
      <c r="UC28" s="61"/>
      <c r="UD28" s="61"/>
      <c r="UE28" s="61"/>
      <c r="UF28" s="61"/>
      <c r="UG28" s="61"/>
      <c r="UH28" s="61"/>
      <c r="UI28" s="61"/>
      <c r="UJ28" s="61"/>
      <c r="UK28" s="61"/>
      <c r="UL28" s="61"/>
      <c r="UM28" s="61"/>
      <c r="UN28" s="61"/>
      <c r="UO28" s="61"/>
      <c r="UP28" s="61"/>
      <c r="UQ28" s="61"/>
      <c r="UR28" s="61"/>
      <c r="US28" s="61"/>
      <c r="UT28" s="61"/>
      <c r="UU28" s="61"/>
      <c r="UV28" s="61"/>
      <c r="UW28" s="61"/>
      <c r="UX28" s="61"/>
      <c r="UY28" s="61"/>
      <c r="UZ28" s="61"/>
      <c r="VA28" s="61"/>
      <c r="VB28" s="61"/>
      <c r="VC28" s="61"/>
      <c r="VD28" s="61"/>
      <c r="VE28" s="61"/>
      <c r="VF28" s="61"/>
      <c r="VG28" s="61"/>
      <c r="VH28" s="61"/>
      <c r="VI28" s="61"/>
      <c r="VJ28" s="61"/>
      <c r="VK28" s="61"/>
      <c r="VL28" s="61"/>
      <c r="VM28" s="61"/>
      <c r="VN28" s="61"/>
      <c r="VO28" s="61"/>
      <c r="VP28" s="61"/>
      <c r="VQ28" s="61"/>
      <c r="VR28" s="61"/>
      <c r="VS28" s="61"/>
      <c r="VT28" s="61"/>
      <c r="VU28" s="61"/>
      <c r="VV28" s="61"/>
      <c r="VW28" s="61"/>
      <c r="VX28" s="61"/>
      <c r="VY28" s="61"/>
      <c r="VZ28" s="61"/>
      <c r="WA28" s="61"/>
      <c r="WB28" s="61"/>
      <c r="WC28" s="61"/>
      <c r="WD28" s="61"/>
      <c r="WE28" s="61"/>
      <c r="WF28" s="61"/>
      <c r="WG28" s="61"/>
      <c r="WH28" s="61"/>
      <c r="WI28" s="61"/>
      <c r="WJ28" s="61"/>
      <c r="WK28" s="61"/>
      <c r="WL28" s="61"/>
      <c r="WM28" s="61"/>
      <c r="WN28" s="61"/>
      <c r="WO28" s="61"/>
      <c r="WP28" s="61"/>
      <c r="WQ28" s="61"/>
      <c r="WR28" s="61"/>
      <c r="WS28" s="61"/>
      <c r="WT28" s="61"/>
      <c r="WU28" s="61"/>
      <c r="WV28" s="61"/>
      <c r="WW28" s="61"/>
      <c r="WX28" s="61"/>
      <c r="WY28" s="61"/>
      <c r="WZ28" s="61"/>
      <c r="XA28" s="61"/>
      <c r="XB28" s="61"/>
      <c r="XC28" s="61"/>
      <c r="XD28" s="61"/>
      <c r="XE28" s="61"/>
      <c r="XF28" s="61"/>
      <c r="XG28" s="61"/>
      <c r="XH28" s="61"/>
      <c r="XI28" s="61"/>
      <c r="XJ28" s="61"/>
      <c r="XK28" s="61"/>
      <c r="XL28" s="61"/>
      <c r="XM28" s="61"/>
      <c r="XN28" s="61"/>
      <c r="XO28" s="61"/>
      <c r="XP28" s="61"/>
      <c r="XQ28" s="61"/>
      <c r="XR28" s="61"/>
      <c r="XS28" s="61"/>
      <c r="XT28" s="61"/>
      <c r="XU28" s="61"/>
      <c r="XV28" s="61"/>
      <c r="XW28" s="61"/>
      <c r="XX28" s="61"/>
      <c r="XY28" s="61"/>
      <c r="XZ28" s="61"/>
      <c r="YA28" s="61"/>
      <c r="YB28" s="61"/>
      <c r="YC28" s="61"/>
      <c r="YD28" s="61"/>
      <c r="YE28" s="61"/>
      <c r="YF28" s="61"/>
      <c r="YG28" s="61"/>
      <c r="YH28" s="61"/>
      <c r="YI28" s="61"/>
      <c r="YJ28" s="61"/>
      <c r="YK28" s="61"/>
      <c r="YL28" s="61"/>
      <c r="YM28" s="61"/>
      <c r="YN28" s="61"/>
      <c r="YO28" s="61"/>
      <c r="YP28" s="61"/>
      <c r="YQ28" s="61"/>
      <c r="YR28" s="61"/>
      <c r="YS28" s="61"/>
      <c r="YT28" s="61"/>
      <c r="YU28" s="61"/>
      <c r="YV28" s="61"/>
      <c r="YW28" s="61"/>
      <c r="YX28" s="61"/>
      <c r="YY28" s="61"/>
      <c r="YZ28" s="61"/>
      <c r="ZA28" s="61"/>
      <c r="ZB28" s="61"/>
      <c r="ZC28" s="61"/>
      <c r="ZD28" s="61"/>
      <c r="ZE28" s="61"/>
      <c r="ZF28" s="61"/>
      <c r="ZG28" s="61"/>
      <c r="ZH28" s="61"/>
      <c r="ZI28" s="61"/>
      <c r="ZJ28" s="61"/>
      <c r="ZK28" s="61"/>
      <c r="ZL28" s="61"/>
      <c r="ZM28" s="61"/>
      <c r="ZN28" s="61"/>
      <c r="ZO28" s="61"/>
      <c r="ZP28" s="61"/>
      <c r="ZQ28" s="61"/>
      <c r="ZR28" s="61"/>
      <c r="ZS28" s="61"/>
      <c r="ZT28" s="61"/>
      <c r="ZU28" s="61"/>
      <c r="ZV28" s="61"/>
      <c r="ZW28" s="61"/>
      <c r="ZX28" s="61"/>
      <c r="ZY28" s="61"/>
      <c r="ZZ28" s="61"/>
      <c r="AAA28" s="61"/>
      <c r="AAB28" s="61"/>
      <c r="AAC28" s="61"/>
      <c r="AAD28" s="61"/>
      <c r="AAE28" s="61"/>
      <c r="AAF28" s="61"/>
      <c r="AAG28" s="61"/>
      <c r="AAH28" s="61"/>
      <c r="AAI28" s="61"/>
      <c r="AAJ28" s="61"/>
      <c r="AAK28" s="61"/>
      <c r="AAL28" s="61"/>
      <c r="AAM28" s="61"/>
      <c r="AAN28" s="61"/>
      <c r="AAO28" s="61"/>
      <c r="AAP28" s="61"/>
      <c r="AAQ28" s="61"/>
      <c r="AAR28" s="61"/>
      <c r="AAS28" s="61"/>
      <c r="AAT28" s="61"/>
      <c r="AAU28" s="61"/>
      <c r="AAV28" s="61"/>
      <c r="AAW28" s="61"/>
      <c r="AAX28" s="61"/>
      <c r="AAY28" s="61"/>
      <c r="AAZ28" s="61"/>
      <c r="ABA28" s="61"/>
      <c r="ABB28" s="61"/>
      <c r="ABC28" s="61"/>
      <c r="ABD28" s="61"/>
      <c r="ABE28" s="61"/>
      <c r="ABF28" s="61"/>
      <c r="ABG28" s="61"/>
      <c r="ABH28" s="61"/>
      <c r="ABI28" s="61"/>
      <c r="ABJ28" s="61"/>
      <c r="ABK28" s="61"/>
      <c r="ABL28" s="61"/>
      <c r="ABM28" s="61"/>
      <c r="ABN28" s="61"/>
      <c r="ABO28" s="61"/>
      <c r="ABP28" s="61"/>
      <c r="ABQ28" s="61"/>
      <c r="ABR28" s="61"/>
      <c r="ABS28" s="61"/>
      <c r="ABT28" s="61"/>
      <c r="ABU28" s="61"/>
      <c r="ABV28" s="61"/>
      <c r="ABW28" s="61"/>
      <c r="ABX28" s="61"/>
      <c r="ABY28" s="61"/>
      <c r="ABZ28" s="61"/>
      <c r="ACA28" s="61"/>
      <c r="ACB28" s="61"/>
      <c r="ACC28" s="61"/>
      <c r="ACD28" s="61"/>
      <c r="ACE28" s="61"/>
      <c r="ACF28" s="61"/>
      <c r="ACG28" s="61"/>
      <c r="ACH28" s="61"/>
      <c r="ACI28" s="61"/>
      <c r="ACJ28" s="61"/>
      <c r="ACK28" s="61"/>
      <c r="ACL28" s="61"/>
      <c r="ACM28" s="61"/>
      <c r="ACN28" s="61"/>
      <c r="ACO28" s="61"/>
      <c r="ACP28" s="61"/>
      <c r="ACQ28" s="61"/>
      <c r="ACR28" s="61"/>
      <c r="ACS28" s="61"/>
      <c r="ACT28" s="61"/>
      <c r="ACU28" s="61"/>
      <c r="ACV28" s="61"/>
      <c r="ACW28" s="61"/>
      <c r="ACX28" s="61"/>
      <c r="ACY28" s="61"/>
      <c r="ACZ28" s="61"/>
      <c r="ADA28" s="61"/>
      <c r="ADB28" s="61"/>
      <c r="ADC28" s="61"/>
      <c r="ADD28" s="61"/>
      <c r="ADE28" s="61"/>
      <c r="ADF28" s="61"/>
      <c r="ADG28" s="61"/>
      <c r="ADH28" s="61"/>
      <c r="ADI28" s="61"/>
      <c r="ADJ28" s="61"/>
      <c r="ADK28" s="61"/>
      <c r="ADL28" s="61"/>
      <c r="ADM28" s="61"/>
      <c r="ADN28" s="61"/>
      <c r="ADO28" s="61"/>
      <c r="ADP28" s="61"/>
      <c r="ADQ28" s="61"/>
      <c r="ADR28" s="61"/>
      <c r="ADS28" s="61"/>
      <c r="ADT28" s="61"/>
      <c r="ADU28" s="61"/>
      <c r="ADV28" s="61"/>
      <c r="ADW28" s="61"/>
      <c r="ADX28" s="61"/>
      <c r="ADY28" s="61"/>
      <c r="ADZ28" s="61"/>
      <c r="AEA28" s="61"/>
      <c r="AEB28" s="61"/>
      <c r="AEC28" s="61"/>
      <c r="AED28" s="61"/>
      <c r="AEE28" s="61"/>
      <c r="AEF28" s="61"/>
      <c r="AEG28" s="61"/>
      <c r="AEH28" s="61"/>
      <c r="AEI28" s="61"/>
      <c r="AEJ28" s="61"/>
      <c r="AEK28" s="61"/>
      <c r="AEL28" s="61"/>
      <c r="AEM28" s="61"/>
      <c r="AEN28" s="61"/>
      <c r="AEO28" s="61"/>
      <c r="AEP28" s="61"/>
      <c r="AEQ28" s="61"/>
      <c r="AER28" s="61"/>
      <c r="AES28" s="61"/>
      <c r="AET28" s="61"/>
      <c r="AEU28" s="61"/>
      <c r="AEV28" s="61"/>
      <c r="AEW28" s="61"/>
      <c r="AEX28" s="61"/>
      <c r="AEY28" s="61"/>
      <c r="AEZ28" s="61"/>
      <c r="AFA28" s="61"/>
      <c r="AFB28" s="61"/>
      <c r="AFC28" s="61"/>
      <c r="AFD28" s="61"/>
      <c r="AFE28" s="61"/>
      <c r="AFF28" s="61"/>
      <c r="AFG28" s="61"/>
      <c r="AFH28" s="61"/>
      <c r="AFI28" s="61"/>
      <c r="AFJ28" s="61"/>
      <c r="AFK28" s="61"/>
      <c r="AFL28" s="61"/>
      <c r="AFM28" s="61"/>
      <c r="AFN28" s="61"/>
      <c r="AFO28" s="61"/>
      <c r="AFP28" s="61"/>
      <c r="AFQ28" s="61"/>
      <c r="AFR28" s="61"/>
      <c r="AFS28" s="61"/>
      <c r="AFT28" s="61"/>
      <c r="AFU28" s="61"/>
      <c r="AFV28" s="61"/>
      <c r="AFW28" s="61"/>
      <c r="AFX28" s="61"/>
      <c r="AFY28" s="61"/>
      <c r="AFZ28" s="61"/>
      <c r="AGA28" s="61"/>
      <c r="AGB28" s="61"/>
      <c r="AGC28" s="61"/>
      <c r="AGD28" s="61"/>
      <c r="AGE28" s="61"/>
      <c r="AGF28" s="61"/>
      <c r="AGG28" s="61"/>
      <c r="AGH28" s="61"/>
      <c r="AGI28" s="61"/>
      <c r="AGJ28" s="61"/>
      <c r="AGK28" s="61"/>
      <c r="AGL28" s="61"/>
      <c r="AGM28" s="61"/>
      <c r="AGN28" s="61"/>
      <c r="AGO28" s="61"/>
      <c r="AGP28" s="61"/>
      <c r="AGQ28" s="61"/>
      <c r="AGR28" s="61"/>
      <c r="AGS28" s="61"/>
      <c r="AGT28" s="61"/>
      <c r="AGU28" s="61"/>
      <c r="AGV28" s="61"/>
      <c r="AGW28" s="61"/>
      <c r="AGX28" s="61"/>
      <c r="AGY28" s="61"/>
      <c r="AGZ28" s="61"/>
      <c r="AHA28" s="61"/>
      <c r="AHB28" s="61"/>
      <c r="AHC28" s="61"/>
      <c r="AHD28" s="61"/>
      <c r="AHE28" s="61"/>
      <c r="AHF28" s="61"/>
      <c r="AHG28" s="61"/>
      <c r="AHH28" s="61"/>
      <c r="AHI28" s="61"/>
      <c r="AHJ28" s="61"/>
      <c r="AHK28" s="61"/>
      <c r="AHL28" s="61"/>
      <c r="AHM28" s="61"/>
      <c r="AHN28" s="61"/>
      <c r="AHO28" s="61"/>
      <c r="AHP28" s="61"/>
      <c r="AHQ28" s="61"/>
      <c r="AHR28" s="61"/>
      <c r="AHS28" s="61"/>
      <c r="AHT28" s="61"/>
      <c r="AHU28" s="61"/>
      <c r="AHV28" s="61"/>
      <c r="AHW28" s="61"/>
      <c r="AHX28" s="61"/>
      <c r="AHY28" s="61"/>
      <c r="AHZ28" s="61"/>
      <c r="AIA28" s="61"/>
      <c r="AIB28" s="61"/>
      <c r="AIC28" s="61"/>
      <c r="AID28" s="61"/>
      <c r="AIE28" s="61"/>
      <c r="AIF28" s="61"/>
      <c r="AIG28" s="61"/>
      <c r="AIH28" s="61"/>
      <c r="AII28" s="61"/>
      <c r="AIJ28" s="61"/>
      <c r="AIK28" s="61"/>
      <c r="AIL28" s="61"/>
      <c r="AIM28" s="61"/>
      <c r="AIN28" s="61"/>
      <c r="AIO28" s="61"/>
      <c r="AIP28" s="61"/>
      <c r="AIQ28" s="61"/>
      <c r="AIR28" s="61"/>
      <c r="AIS28" s="61"/>
      <c r="AIT28" s="61"/>
      <c r="AIU28" s="61"/>
      <c r="AIV28" s="61"/>
      <c r="AIW28" s="61"/>
      <c r="AIX28" s="61"/>
      <c r="AIY28" s="61"/>
      <c r="AIZ28" s="61"/>
      <c r="AJA28" s="61"/>
      <c r="AJB28" s="61"/>
      <c r="AJC28" s="61"/>
      <c r="AJD28" s="61"/>
      <c r="AJE28" s="61"/>
      <c r="AJF28" s="61"/>
      <c r="AJG28" s="61"/>
      <c r="AJH28" s="61"/>
      <c r="AJI28" s="61"/>
      <c r="AJJ28" s="61"/>
      <c r="AJK28" s="61"/>
      <c r="AJL28" s="61"/>
      <c r="AJM28" s="61"/>
      <c r="AJN28" s="61"/>
      <c r="AJO28" s="61"/>
      <c r="AJP28" s="61"/>
      <c r="AJQ28" s="61"/>
      <c r="AJR28" s="61"/>
      <c r="AJS28" s="61"/>
      <c r="AJT28" s="61"/>
      <c r="AJU28" s="61"/>
      <c r="AJV28" s="61"/>
      <c r="AJW28" s="61"/>
      <c r="AJX28" s="61"/>
      <c r="AJY28" s="61"/>
      <c r="AJZ28" s="61"/>
      <c r="AKA28" s="61"/>
      <c r="AKB28" s="61"/>
      <c r="AKC28" s="61"/>
      <c r="AKD28" s="61"/>
      <c r="AKE28" s="61"/>
      <c r="AKF28" s="61"/>
      <c r="AKG28" s="61"/>
      <c r="AKH28" s="61"/>
      <c r="AKI28" s="61"/>
      <c r="AKJ28" s="61"/>
      <c r="AKK28" s="61"/>
      <c r="AKL28" s="61"/>
      <c r="AKM28" s="61"/>
      <c r="AKN28" s="61"/>
      <c r="AKO28" s="61"/>
      <c r="AKP28" s="61"/>
      <c r="AKQ28" s="61"/>
      <c r="AKR28" s="61"/>
      <c r="AKS28" s="61"/>
      <c r="AKT28" s="61"/>
      <c r="AKU28" s="61"/>
      <c r="AKV28" s="61"/>
      <c r="AKW28" s="61"/>
      <c r="AKX28" s="61"/>
      <c r="AKY28" s="61"/>
      <c r="AKZ28" s="61"/>
      <c r="ALA28" s="61"/>
      <c r="ALB28" s="61"/>
      <c r="ALC28" s="61"/>
      <c r="ALD28" s="61"/>
      <c r="ALE28" s="61"/>
      <c r="ALF28" s="61"/>
      <c r="ALG28" s="61"/>
      <c r="ALH28" s="61"/>
      <c r="ALI28" s="61"/>
      <c r="ALJ28" s="61"/>
      <c r="ALK28" s="61"/>
      <c r="ALL28" s="61"/>
      <c r="ALM28" s="61"/>
      <c r="ALN28" s="61"/>
      <c r="ALO28" s="61"/>
      <c r="ALP28" s="61"/>
      <c r="ALQ28" s="61"/>
    </row>
    <row r="29" spans="3:1005" ht="15.75" x14ac:dyDescent="0.25">
      <c r="C29" s="70" t="s">
        <v>144</v>
      </c>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c r="IW29" s="61"/>
      <c r="IX29" s="61"/>
      <c r="IY29" s="61"/>
      <c r="IZ29" s="61"/>
      <c r="JA29" s="61"/>
      <c r="JB29" s="61"/>
      <c r="JC29" s="61"/>
      <c r="JD29" s="61"/>
      <c r="JE29" s="61"/>
      <c r="JF29" s="61"/>
      <c r="JG29" s="61"/>
      <c r="JH29" s="61"/>
      <c r="JI29" s="61"/>
      <c r="JJ29" s="61"/>
      <c r="JK29" s="61"/>
      <c r="JL29" s="61"/>
      <c r="JM29" s="61"/>
      <c r="JN29" s="61"/>
      <c r="JO29" s="61"/>
      <c r="JP29" s="61"/>
      <c r="JQ29" s="61"/>
      <c r="JR29" s="61"/>
      <c r="JS29" s="61"/>
      <c r="JT29" s="61"/>
      <c r="JU29" s="61"/>
      <c r="JV29" s="61"/>
      <c r="JW29" s="61"/>
      <c r="JX29" s="61"/>
      <c r="JY29" s="61"/>
      <c r="JZ29" s="61"/>
      <c r="KA29" s="61"/>
      <c r="KB29" s="61"/>
      <c r="KC29" s="61"/>
      <c r="KD29" s="61"/>
      <c r="KE29" s="61"/>
      <c r="KF29" s="61"/>
      <c r="KG29" s="61"/>
      <c r="KH29" s="61"/>
      <c r="KI29" s="61"/>
      <c r="KJ29" s="61"/>
      <c r="KK29" s="61"/>
      <c r="KL29" s="61"/>
      <c r="KM29" s="61"/>
      <c r="KN29" s="61"/>
      <c r="KO29" s="61"/>
      <c r="KP29" s="61"/>
      <c r="KQ29" s="61"/>
      <c r="KR29" s="61"/>
      <c r="KS29" s="61"/>
      <c r="KT29" s="61"/>
      <c r="KU29" s="61"/>
      <c r="KV29" s="61"/>
      <c r="KW29" s="61"/>
      <c r="KX29" s="61"/>
      <c r="KY29" s="61"/>
      <c r="KZ29" s="61"/>
      <c r="LA29" s="61"/>
      <c r="LB29" s="61"/>
      <c r="LC29" s="61"/>
      <c r="LD29" s="61"/>
      <c r="LE29" s="61"/>
      <c r="LF29" s="61"/>
      <c r="LG29" s="61"/>
      <c r="LH29" s="61"/>
      <c r="LI29" s="61"/>
      <c r="LJ29" s="61"/>
      <c r="LK29" s="61"/>
      <c r="LL29" s="61"/>
      <c r="LM29" s="61"/>
      <c r="LN29" s="61"/>
      <c r="LO29" s="61"/>
      <c r="LP29" s="61"/>
      <c r="LQ29" s="61"/>
      <c r="LR29" s="61"/>
      <c r="LS29" s="61"/>
      <c r="LT29" s="61"/>
      <c r="LU29" s="61"/>
      <c r="LV29" s="61"/>
      <c r="LW29" s="61"/>
      <c r="LX29" s="61"/>
      <c r="LY29" s="61"/>
      <c r="LZ29" s="61"/>
      <c r="MA29" s="61"/>
      <c r="MB29" s="61"/>
      <c r="MC29" s="61"/>
      <c r="MD29" s="61"/>
      <c r="ME29" s="61"/>
      <c r="MF29" s="61"/>
      <c r="MG29" s="61"/>
      <c r="MH29" s="61"/>
      <c r="MI29" s="61"/>
      <c r="MJ29" s="61"/>
      <c r="MK29" s="61"/>
      <c r="ML29" s="61"/>
      <c r="MM29" s="61"/>
      <c r="MN29" s="61"/>
      <c r="MO29" s="61"/>
      <c r="MP29" s="61"/>
      <c r="MQ29" s="61"/>
      <c r="MR29" s="61"/>
      <c r="MS29" s="61"/>
      <c r="MT29" s="61"/>
      <c r="MU29" s="61"/>
      <c r="MV29" s="61"/>
      <c r="MW29" s="61"/>
      <c r="MX29" s="61"/>
      <c r="MY29" s="61"/>
      <c r="MZ29" s="61"/>
      <c r="NA29" s="61"/>
      <c r="NB29" s="61"/>
      <c r="NC29" s="61"/>
      <c r="ND29" s="61"/>
      <c r="NE29" s="61"/>
      <c r="NF29" s="61"/>
      <c r="NG29" s="61"/>
      <c r="NH29" s="61"/>
      <c r="NI29" s="61"/>
      <c r="NJ29" s="61"/>
      <c r="NK29" s="61"/>
      <c r="NL29" s="61"/>
      <c r="NM29" s="61"/>
      <c r="NN29" s="61"/>
      <c r="NO29" s="61"/>
      <c r="NP29" s="61"/>
      <c r="NQ29" s="61"/>
      <c r="NR29" s="61"/>
      <c r="NS29" s="61"/>
      <c r="NT29" s="61"/>
      <c r="NU29" s="61"/>
      <c r="NV29" s="61"/>
      <c r="NW29" s="61"/>
      <c r="NX29" s="61"/>
      <c r="NY29" s="61"/>
      <c r="NZ29" s="61"/>
      <c r="OA29" s="61"/>
      <c r="OB29" s="61"/>
      <c r="OC29" s="61"/>
      <c r="OD29" s="61"/>
      <c r="OE29" s="61"/>
      <c r="OF29" s="61"/>
      <c r="OG29" s="61"/>
      <c r="OH29" s="61"/>
      <c r="OI29" s="61"/>
      <c r="OJ29" s="61"/>
      <c r="OK29" s="61"/>
      <c r="OL29" s="61"/>
      <c r="OM29" s="61"/>
      <c r="ON29" s="61"/>
      <c r="OO29" s="61"/>
      <c r="OP29" s="61"/>
      <c r="OQ29" s="61"/>
      <c r="OR29" s="61"/>
      <c r="OS29" s="61"/>
      <c r="OT29" s="61"/>
      <c r="OU29" s="61"/>
      <c r="OV29" s="61"/>
      <c r="OW29" s="61"/>
      <c r="OX29" s="61"/>
      <c r="OY29" s="61"/>
      <c r="OZ29" s="61"/>
      <c r="PA29" s="61"/>
      <c r="PB29" s="61"/>
      <c r="PC29" s="61"/>
      <c r="PD29" s="61"/>
      <c r="PE29" s="61"/>
      <c r="PF29" s="61"/>
      <c r="PG29" s="61"/>
      <c r="PH29" s="61"/>
      <c r="PI29" s="61"/>
      <c r="PJ29" s="61"/>
      <c r="PK29" s="61"/>
      <c r="PL29" s="61"/>
      <c r="PM29" s="61"/>
      <c r="PN29" s="61"/>
      <c r="PO29" s="61"/>
      <c r="PP29" s="61"/>
      <c r="PQ29" s="61"/>
      <c r="PR29" s="61"/>
      <c r="PS29" s="61"/>
      <c r="PT29" s="61"/>
      <c r="PU29" s="61"/>
      <c r="PV29" s="61"/>
      <c r="PW29" s="61"/>
      <c r="PX29" s="61"/>
      <c r="PY29" s="61"/>
      <c r="PZ29" s="61"/>
      <c r="QA29" s="61"/>
      <c r="QB29" s="61"/>
      <c r="QC29" s="61"/>
      <c r="QD29" s="61"/>
      <c r="QE29" s="61"/>
      <c r="QF29" s="61"/>
      <c r="QG29" s="61"/>
      <c r="QH29" s="61"/>
      <c r="QI29" s="61"/>
      <c r="QJ29" s="61"/>
      <c r="QK29" s="61"/>
      <c r="QL29" s="61"/>
      <c r="QM29" s="61"/>
      <c r="QN29" s="61"/>
      <c r="QO29" s="61"/>
      <c r="QP29" s="61"/>
      <c r="QQ29" s="61"/>
      <c r="QR29" s="61"/>
      <c r="QS29" s="61"/>
      <c r="QT29" s="61"/>
      <c r="QU29" s="61"/>
      <c r="QV29" s="61"/>
      <c r="QW29" s="61"/>
      <c r="QX29" s="61"/>
      <c r="QY29" s="61"/>
      <c r="QZ29" s="61"/>
      <c r="RA29" s="61"/>
      <c r="RB29" s="61"/>
      <c r="RC29" s="61"/>
      <c r="RD29" s="61"/>
      <c r="RE29" s="61"/>
      <c r="RF29" s="61"/>
      <c r="RG29" s="61"/>
      <c r="RH29" s="61"/>
      <c r="RI29" s="61"/>
      <c r="RJ29" s="61"/>
      <c r="RK29" s="61"/>
      <c r="RL29" s="61"/>
      <c r="RM29" s="61"/>
      <c r="RN29" s="61"/>
      <c r="RO29" s="61"/>
      <c r="RP29" s="61"/>
      <c r="RQ29" s="61"/>
      <c r="RR29" s="61"/>
      <c r="RS29" s="61"/>
      <c r="RT29" s="61"/>
      <c r="RU29" s="61"/>
      <c r="RV29" s="61"/>
      <c r="RW29" s="61"/>
      <c r="RX29" s="61"/>
      <c r="RY29" s="61"/>
      <c r="RZ29" s="61"/>
      <c r="SA29" s="61"/>
      <c r="SB29" s="61"/>
      <c r="SC29" s="61"/>
      <c r="SD29" s="61"/>
      <c r="SE29" s="61"/>
      <c r="SF29" s="61"/>
      <c r="SG29" s="61"/>
      <c r="SH29" s="61"/>
      <c r="SI29" s="61"/>
      <c r="SJ29" s="61"/>
      <c r="SK29" s="61"/>
      <c r="SL29" s="61"/>
      <c r="SM29" s="61"/>
      <c r="SN29" s="61"/>
      <c r="SO29" s="61"/>
      <c r="SP29" s="61"/>
      <c r="SQ29" s="61"/>
      <c r="SR29" s="61"/>
      <c r="SS29" s="61"/>
      <c r="ST29" s="61"/>
      <c r="SU29" s="61"/>
      <c r="SV29" s="61"/>
      <c r="SW29" s="61"/>
      <c r="SX29" s="61"/>
      <c r="SY29" s="61"/>
      <c r="SZ29" s="61"/>
      <c r="TA29" s="61"/>
      <c r="TB29" s="61"/>
      <c r="TC29" s="61"/>
      <c r="TD29" s="61"/>
      <c r="TE29" s="61"/>
      <c r="TF29" s="61"/>
      <c r="TG29" s="61"/>
      <c r="TH29" s="61"/>
      <c r="TI29" s="61"/>
      <c r="TJ29" s="61"/>
      <c r="TK29" s="61"/>
      <c r="TL29" s="61"/>
      <c r="TM29" s="61"/>
      <c r="TN29" s="61"/>
      <c r="TO29" s="61"/>
      <c r="TP29" s="61"/>
      <c r="TQ29" s="61"/>
      <c r="TR29" s="61"/>
      <c r="TS29" s="61"/>
      <c r="TT29" s="61"/>
      <c r="TU29" s="61"/>
      <c r="TV29" s="61"/>
      <c r="TW29" s="61"/>
      <c r="TX29" s="61"/>
      <c r="TY29" s="61"/>
      <c r="TZ29" s="61"/>
      <c r="UA29" s="61"/>
      <c r="UB29" s="61"/>
      <c r="UC29" s="61"/>
      <c r="UD29" s="61"/>
      <c r="UE29" s="61"/>
      <c r="UF29" s="61"/>
      <c r="UG29" s="61"/>
      <c r="UH29" s="61"/>
      <c r="UI29" s="61"/>
      <c r="UJ29" s="61"/>
      <c r="UK29" s="61"/>
      <c r="UL29" s="61"/>
      <c r="UM29" s="61"/>
      <c r="UN29" s="61"/>
      <c r="UO29" s="61"/>
      <c r="UP29" s="61"/>
      <c r="UQ29" s="61"/>
      <c r="UR29" s="61"/>
      <c r="US29" s="61"/>
      <c r="UT29" s="61"/>
      <c r="UU29" s="61"/>
      <c r="UV29" s="61"/>
      <c r="UW29" s="61"/>
      <c r="UX29" s="61"/>
      <c r="UY29" s="61"/>
      <c r="UZ29" s="61"/>
      <c r="VA29" s="61"/>
      <c r="VB29" s="61"/>
      <c r="VC29" s="61"/>
      <c r="VD29" s="61"/>
      <c r="VE29" s="61"/>
      <c r="VF29" s="61"/>
      <c r="VG29" s="61"/>
      <c r="VH29" s="61"/>
      <c r="VI29" s="61"/>
      <c r="VJ29" s="61"/>
      <c r="VK29" s="61"/>
      <c r="VL29" s="61"/>
      <c r="VM29" s="61"/>
      <c r="VN29" s="61"/>
      <c r="VO29" s="61"/>
      <c r="VP29" s="61"/>
      <c r="VQ29" s="61"/>
      <c r="VR29" s="61"/>
      <c r="VS29" s="61"/>
      <c r="VT29" s="61"/>
      <c r="VU29" s="61"/>
      <c r="VV29" s="61"/>
      <c r="VW29" s="61"/>
      <c r="VX29" s="61"/>
      <c r="VY29" s="61"/>
      <c r="VZ29" s="61"/>
      <c r="WA29" s="61"/>
      <c r="WB29" s="61"/>
      <c r="WC29" s="61"/>
      <c r="WD29" s="61"/>
      <c r="WE29" s="61"/>
      <c r="WF29" s="61"/>
      <c r="WG29" s="61"/>
      <c r="WH29" s="61"/>
      <c r="WI29" s="61"/>
      <c r="WJ29" s="61"/>
      <c r="WK29" s="61"/>
      <c r="WL29" s="61"/>
      <c r="WM29" s="61"/>
      <c r="WN29" s="61"/>
      <c r="WO29" s="61"/>
      <c r="WP29" s="61"/>
      <c r="WQ29" s="61"/>
      <c r="WR29" s="61"/>
      <c r="WS29" s="61"/>
      <c r="WT29" s="61"/>
      <c r="WU29" s="61"/>
      <c r="WV29" s="61"/>
      <c r="WW29" s="61"/>
      <c r="WX29" s="61"/>
      <c r="WY29" s="61"/>
      <c r="WZ29" s="61"/>
      <c r="XA29" s="61"/>
      <c r="XB29" s="61"/>
      <c r="XC29" s="61"/>
      <c r="XD29" s="61"/>
      <c r="XE29" s="61"/>
      <c r="XF29" s="61"/>
      <c r="XG29" s="61"/>
      <c r="XH29" s="61"/>
      <c r="XI29" s="61"/>
      <c r="XJ29" s="61"/>
      <c r="XK29" s="61"/>
      <c r="XL29" s="61"/>
      <c r="XM29" s="61"/>
      <c r="XN29" s="61"/>
      <c r="XO29" s="61"/>
      <c r="XP29" s="61"/>
      <c r="XQ29" s="61"/>
      <c r="XR29" s="61"/>
      <c r="XS29" s="61"/>
      <c r="XT29" s="61"/>
      <c r="XU29" s="61"/>
      <c r="XV29" s="61"/>
      <c r="XW29" s="61"/>
      <c r="XX29" s="61"/>
      <c r="XY29" s="61"/>
      <c r="XZ29" s="61"/>
      <c r="YA29" s="61"/>
      <c r="YB29" s="61"/>
      <c r="YC29" s="61"/>
      <c r="YD29" s="61"/>
      <c r="YE29" s="61"/>
      <c r="YF29" s="61"/>
      <c r="YG29" s="61"/>
      <c r="YH29" s="61"/>
      <c r="YI29" s="61"/>
      <c r="YJ29" s="61"/>
      <c r="YK29" s="61"/>
      <c r="YL29" s="61"/>
      <c r="YM29" s="61"/>
      <c r="YN29" s="61"/>
      <c r="YO29" s="61"/>
      <c r="YP29" s="61"/>
      <c r="YQ29" s="61"/>
      <c r="YR29" s="61"/>
      <c r="YS29" s="61"/>
      <c r="YT29" s="61"/>
      <c r="YU29" s="61"/>
      <c r="YV29" s="61"/>
      <c r="YW29" s="61"/>
      <c r="YX29" s="61"/>
      <c r="YY29" s="61"/>
      <c r="YZ29" s="61"/>
      <c r="ZA29" s="61"/>
      <c r="ZB29" s="61"/>
      <c r="ZC29" s="61"/>
      <c r="ZD29" s="61"/>
      <c r="ZE29" s="61"/>
      <c r="ZF29" s="61"/>
      <c r="ZG29" s="61"/>
      <c r="ZH29" s="61"/>
      <c r="ZI29" s="61"/>
      <c r="ZJ29" s="61"/>
      <c r="ZK29" s="61"/>
      <c r="ZL29" s="61"/>
      <c r="ZM29" s="61"/>
      <c r="ZN29" s="61"/>
      <c r="ZO29" s="61"/>
      <c r="ZP29" s="61"/>
      <c r="ZQ29" s="61"/>
      <c r="ZR29" s="61"/>
      <c r="ZS29" s="61"/>
      <c r="ZT29" s="61"/>
      <c r="ZU29" s="61"/>
      <c r="ZV29" s="61"/>
      <c r="ZW29" s="61"/>
      <c r="ZX29" s="61"/>
      <c r="ZY29" s="61"/>
      <c r="ZZ29" s="61"/>
      <c r="AAA29" s="61"/>
      <c r="AAB29" s="61"/>
      <c r="AAC29" s="61"/>
      <c r="AAD29" s="61"/>
      <c r="AAE29" s="61"/>
      <c r="AAF29" s="61"/>
      <c r="AAG29" s="61"/>
      <c r="AAH29" s="61"/>
      <c r="AAI29" s="61"/>
      <c r="AAJ29" s="61"/>
      <c r="AAK29" s="61"/>
      <c r="AAL29" s="61"/>
      <c r="AAM29" s="61"/>
      <c r="AAN29" s="61"/>
      <c r="AAO29" s="61"/>
      <c r="AAP29" s="61"/>
      <c r="AAQ29" s="61"/>
      <c r="AAR29" s="61"/>
      <c r="AAS29" s="61"/>
      <c r="AAT29" s="61"/>
      <c r="AAU29" s="61"/>
      <c r="AAV29" s="61"/>
      <c r="AAW29" s="61"/>
      <c r="AAX29" s="61"/>
      <c r="AAY29" s="61"/>
      <c r="AAZ29" s="61"/>
      <c r="ABA29" s="61"/>
      <c r="ABB29" s="61"/>
      <c r="ABC29" s="61"/>
      <c r="ABD29" s="61"/>
      <c r="ABE29" s="61"/>
      <c r="ABF29" s="61"/>
      <c r="ABG29" s="61"/>
      <c r="ABH29" s="61"/>
      <c r="ABI29" s="61"/>
      <c r="ABJ29" s="61"/>
      <c r="ABK29" s="61"/>
      <c r="ABL29" s="61"/>
      <c r="ABM29" s="61"/>
      <c r="ABN29" s="61"/>
      <c r="ABO29" s="61"/>
      <c r="ABP29" s="61"/>
      <c r="ABQ29" s="61"/>
      <c r="ABR29" s="61"/>
      <c r="ABS29" s="61"/>
      <c r="ABT29" s="61"/>
      <c r="ABU29" s="61"/>
      <c r="ABV29" s="61"/>
      <c r="ABW29" s="61"/>
      <c r="ABX29" s="61"/>
      <c r="ABY29" s="61"/>
      <c r="ABZ29" s="61"/>
      <c r="ACA29" s="61"/>
      <c r="ACB29" s="61"/>
      <c r="ACC29" s="61"/>
      <c r="ACD29" s="61"/>
      <c r="ACE29" s="61"/>
      <c r="ACF29" s="61"/>
      <c r="ACG29" s="61"/>
      <c r="ACH29" s="61"/>
      <c r="ACI29" s="61"/>
      <c r="ACJ29" s="61"/>
      <c r="ACK29" s="61"/>
      <c r="ACL29" s="61"/>
      <c r="ACM29" s="61"/>
      <c r="ACN29" s="61"/>
      <c r="ACO29" s="61"/>
      <c r="ACP29" s="61"/>
      <c r="ACQ29" s="61"/>
      <c r="ACR29" s="61"/>
      <c r="ACS29" s="61"/>
      <c r="ACT29" s="61"/>
      <c r="ACU29" s="61"/>
      <c r="ACV29" s="61"/>
      <c r="ACW29" s="61"/>
      <c r="ACX29" s="61"/>
      <c r="ACY29" s="61"/>
      <c r="ACZ29" s="61"/>
      <c r="ADA29" s="61"/>
      <c r="ADB29" s="61"/>
      <c r="ADC29" s="61"/>
      <c r="ADD29" s="61"/>
      <c r="ADE29" s="61"/>
      <c r="ADF29" s="61"/>
      <c r="ADG29" s="61"/>
      <c r="ADH29" s="61"/>
      <c r="ADI29" s="61"/>
      <c r="ADJ29" s="61"/>
      <c r="ADK29" s="61"/>
      <c r="ADL29" s="61"/>
      <c r="ADM29" s="61"/>
      <c r="ADN29" s="61"/>
      <c r="ADO29" s="61"/>
      <c r="ADP29" s="61"/>
      <c r="ADQ29" s="61"/>
      <c r="ADR29" s="61"/>
      <c r="ADS29" s="61"/>
      <c r="ADT29" s="61"/>
      <c r="ADU29" s="61"/>
      <c r="ADV29" s="61"/>
      <c r="ADW29" s="61"/>
      <c r="ADX29" s="61"/>
      <c r="ADY29" s="61"/>
      <c r="ADZ29" s="61"/>
      <c r="AEA29" s="61"/>
      <c r="AEB29" s="61"/>
      <c r="AEC29" s="61"/>
      <c r="AED29" s="61"/>
      <c r="AEE29" s="61"/>
      <c r="AEF29" s="61"/>
      <c r="AEG29" s="61"/>
      <c r="AEH29" s="61"/>
      <c r="AEI29" s="61"/>
      <c r="AEJ29" s="61"/>
      <c r="AEK29" s="61"/>
      <c r="AEL29" s="61"/>
      <c r="AEM29" s="61"/>
      <c r="AEN29" s="61"/>
      <c r="AEO29" s="61"/>
      <c r="AEP29" s="61"/>
      <c r="AEQ29" s="61"/>
      <c r="AER29" s="61"/>
      <c r="AES29" s="61"/>
      <c r="AET29" s="61"/>
      <c r="AEU29" s="61"/>
      <c r="AEV29" s="61"/>
      <c r="AEW29" s="61"/>
      <c r="AEX29" s="61"/>
      <c r="AEY29" s="61"/>
      <c r="AEZ29" s="61"/>
      <c r="AFA29" s="61"/>
      <c r="AFB29" s="61"/>
      <c r="AFC29" s="61"/>
      <c r="AFD29" s="61"/>
      <c r="AFE29" s="61"/>
      <c r="AFF29" s="61"/>
      <c r="AFG29" s="61"/>
      <c r="AFH29" s="61"/>
      <c r="AFI29" s="61"/>
      <c r="AFJ29" s="61"/>
      <c r="AFK29" s="61"/>
      <c r="AFL29" s="61"/>
      <c r="AFM29" s="61"/>
      <c r="AFN29" s="61"/>
      <c r="AFO29" s="61"/>
      <c r="AFP29" s="61"/>
      <c r="AFQ29" s="61"/>
      <c r="AFR29" s="61"/>
      <c r="AFS29" s="61"/>
      <c r="AFT29" s="61"/>
      <c r="AFU29" s="61"/>
      <c r="AFV29" s="61"/>
      <c r="AFW29" s="61"/>
      <c r="AFX29" s="61"/>
      <c r="AFY29" s="61"/>
      <c r="AFZ29" s="61"/>
      <c r="AGA29" s="61"/>
      <c r="AGB29" s="61"/>
      <c r="AGC29" s="61"/>
      <c r="AGD29" s="61"/>
      <c r="AGE29" s="61"/>
      <c r="AGF29" s="61"/>
      <c r="AGG29" s="61"/>
      <c r="AGH29" s="61"/>
      <c r="AGI29" s="61"/>
      <c r="AGJ29" s="61"/>
      <c r="AGK29" s="61"/>
      <c r="AGL29" s="61"/>
      <c r="AGM29" s="61"/>
      <c r="AGN29" s="61"/>
      <c r="AGO29" s="61"/>
      <c r="AGP29" s="61"/>
      <c r="AGQ29" s="61"/>
      <c r="AGR29" s="61"/>
      <c r="AGS29" s="61"/>
      <c r="AGT29" s="61"/>
      <c r="AGU29" s="61"/>
      <c r="AGV29" s="61"/>
      <c r="AGW29" s="61"/>
      <c r="AGX29" s="61"/>
      <c r="AGY29" s="61"/>
      <c r="AGZ29" s="61"/>
      <c r="AHA29" s="61"/>
      <c r="AHB29" s="61"/>
      <c r="AHC29" s="61"/>
      <c r="AHD29" s="61"/>
      <c r="AHE29" s="61"/>
      <c r="AHF29" s="61"/>
      <c r="AHG29" s="61"/>
      <c r="AHH29" s="61"/>
      <c r="AHI29" s="61"/>
      <c r="AHJ29" s="61"/>
      <c r="AHK29" s="61"/>
      <c r="AHL29" s="61"/>
      <c r="AHM29" s="61"/>
      <c r="AHN29" s="61"/>
      <c r="AHO29" s="61"/>
      <c r="AHP29" s="61"/>
      <c r="AHQ29" s="61"/>
      <c r="AHR29" s="61"/>
      <c r="AHS29" s="61"/>
      <c r="AHT29" s="61"/>
      <c r="AHU29" s="61"/>
      <c r="AHV29" s="61"/>
      <c r="AHW29" s="61"/>
      <c r="AHX29" s="61"/>
      <c r="AHY29" s="61"/>
      <c r="AHZ29" s="61"/>
      <c r="AIA29" s="61"/>
      <c r="AIB29" s="61"/>
      <c r="AIC29" s="61"/>
      <c r="AID29" s="61"/>
      <c r="AIE29" s="61"/>
      <c r="AIF29" s="61"/>
      <c r="AIG29" s="61"/>
      <c r="AIH29" s="61"/>
      <c r="AII29" s="61"/>
      <c r="AIJ29" s="61"/>
      <c r="AIK29" s="61"/>
      <c r="AIL29" s="61"/>
      <c r="AIM29" s="61"/>
      <c r="AIN29" s="61"/>
      <c r="AIO29" s="61"/>
      <c r="AIP29" s="61"/>
      <c r="AIQ29" s="61"/>
      <c r="AIR29" s="61"/>
      <c r="AIS29" s="61"/>
      <c r="AIT29" s="61"/>
      <c r="AIU29" s="61"/>
      <c r="AIV29" s="61"/>
      <c r="AIW29" s="61"/>
      <c r="AIX29" s="61"/>
      <c r="AIY29" s="61"/>
      <c r="AIZ29" s="61"/>
      <c r="AJA29" s="61"/>
      <c r="AJB29" s="61"/>
      <c r="AJC29" s="61"/>
      <c r="AJD29" s="61"/>
      <c r="AJE29" s="61"/>
      <c r="AJF29" s="61"/>
      <c r="AJG29" s="61"/>
      <c r="AJH29" s="61"/>
      <c r="AJI29" s="61"/>
      <c r="AJJ29" s="61"/>
      <c r="AJK29" s="61"/>
      <c r="AJL29" s="61"/>
      <c r="AJM29" s="61"/>
      <c r="AJN29" s="61"/>
      <c r="AJO29" s="61"/>
      <c r="AJP29" s="61"/>
      <c r="AJQ29" s="61"/>
      <c r="AJR29" s="61"/>
      <c r="AJS29" s="61"/>
      <c r="AJT29" s="61"/>
      <c r="AJU29" s="61"/>
      <c r="AJV29" s="61"/>
      <c r="AJW29" s="61"/>
      <c r="AJX29" s="61"/>
      <c r="AJY29" s="61"/>
      <c r="AJZ29" s="61"/>
      <c r="AKA29" s="61"/>
      <c r="AKB29" s="61"/>
      <c r="AKC29" s="61"/>
      <c r="AKD29" s="61"/>
      <c r="AKE29" s="61"/>
      <c r="AKF29" s="61"/>
      <c r="AKG29" s="61"/>
      <c r="AKH29" s="61"/>
      <c r="AKI29" s="61"/>
      <c r="AKJ29" s="61"/>
      <c r="AKK29" s="61"/>
      <c r="AKL29" s="61"/>
      <c r="AKM29" s="61"/>
      <c r="AKN29" s="61"/>
      <c r="AKO29" s="61"/>
      <c r="AKP29" s="61"/>
      <c r="AKQ29" s="61"/>
      <c r="AKR29" s="61"/>
      <c r="AKS29" s="61"/>
      <c r="AKT29" s="61"/>
      <c r="AKU29" s="61"/>
      <c r="AKV29" s="61"/>
      <c r="AKW29" s="61"/>
      <c r="AKX29" s="61"/>
      <c r="AKY29" s="61"/>
      <c r="AKZ29" s="61"/>
      <c r="ALA29" s="61"/>
      <c r="ALB29" s="61"/>
      <c r="ALC29" s="61"/>
      <c r="ALD29" s="61"/>
      <c r="ALE29" s="61"/>
      <c r="ALF29" s="61"/>
      <c r="ALG29" s="61"/>
      <c r="ALH29" s="61"/>
      <c r="ALI29" s="61"/>
      <c r="ALJ29" s="61"/>
      <c r="ALK29" s="61"/>
      <c r="ALL29" s="61"/>
      <c r="ALM29" s="61"/>
      <c r="ALN29" s="61"/>
      <c r="ALO29" s="61"/>
      <c r="ALP29" s="61"/>
      <c r="ALQ29" s="61"/>
    </row>
    <row r="30" spans="3:1005" ht="15.75" x14ac:dyDescent="0.25">
      <c r="C30" s="70" t="s">
        <v>145</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c r="JV30" s="61"/>
      <c r="JW30" s="61"/>
      <c r="JX30" s="61"/>
      <c r="JY30" s="61"/>
      <c r="JZ30" s="61"/>
      <c r="KA30" s="61"/>
      <c r="KB30" s="61"/>
      <c r="KC30" s="61"/>
      <c r="KD30" s="61"/>
      <c r="KE30" s="61"/>
      <c r="KF30" s="61"/>
      <c r="KG30" s="61"/>
      <c r="KH30" s="61"/>
      <c r="KI30" s="61"/>
      <c r="KJ30" s="61"/>
      <c r="KK30" s="61"/>
      <c r="KL30" s="61"/>
      <c r="KM30" s="61"/>
      <c r="KN30" s="61"/>
      <c r="KO30" s="61"/>
      <c r="KP30" s="61"/>
      <c r="KQ30" s="61"/>
      <c r="KR30" s="61"/>
      <c r="KS30" s="61"/>
      <c r="KT30" s="61"/>
      <c r="KU30" s="61"/>
      <c r="KV30" s="61"/>
      <c r="KW30" s="61"/>
      <c r="KX30" s="61"/>
      <c r="KY30" s="61"/>
      <c r="KZ30" s="61"/>
      <c r="LA30" s="61"/>
      <c r="LB30" s="61"/>
      <c r="LC30" s="61"/>
      <c r="LD30" s="61"/>
      <c r="LE30" s="61"/>
      <c r="LF30" s="61"/>
      <c r="LG30" s="61"/>
      <c r="LH30" s="61"/>
      <c r="LI30" s="61"/>
      <c r="LJ30" s="61"/>
      <c r="LK30" s="61"/>
      <c r="LL30" s="61"/>
      <c r="LM30" s="61"/>
      <c r="LN30" s="61"/>
      <c r="LO30" s="61"/>
      <c r="LP30" s="61"/>
      <c r="LQ30" s="61"/>
      <c r="LR30" s="61"/>
      <c r="LS30" s="61"/>
      <c r="LT30" s="61"/>
      <c r="LU30" s="61"/>
      <c r="LV30" s="61"/>
      <c r="LW30" s="61"/>
      <c r="LX30" s="61"/>
      <c r="LY30" s="61"/>
      <c r="LZ30" s="61"/>
      <c r="MA30" s="61"/>
      <c r="MB30" s="61"/>
      <c r="MC30" s="61"/>
      <c r="MD30" s="61"/>
      <c r="ME30" s="61"/>
      <c r="MF30" s="61"/>
      <c r="MG30" s="61"/>
      <c r="MH30" s="61"/>
      <c r="MI30" s="61"/>
      <c r="MJ30" s="61"/>
      <c r="MK30" s="61"/>
      <c r="ML30" s="61"/>
      <c r="MM30" s="61"/>
      <c r="MN30" s="61"/>
      <c r="MO30" s="61"/>
      <c r="MP30" s="61"/>
      <c r="MQ30" s="61"/>
      <c r="MR30" s="61"/>
      <c r="MS30" s="61"/>
      <c r="MT30" s="61"/>
      <c r="MU30" s="61"/>
      <c r="MV30" s="61"/>
      <c r="MW30" s="61"/>
      <c r="MX30" s="61"/>
      <c r="MY30" s="61"/>
      <c r="MZ30" s="61"/>
      <c r="NA30" s="61"/>
      <c r="NB30" s="61"/>
      <c r="NC30" s="61"/>
      <c r="ND30" s="61"/>
      <c r="NE30" s="61"/>
      <c r="NF30" s="61"/>
      <c r="NG30" s="61"/>
      <c r="NH30" s="61"/>
      <c r="NI30" s="61"/>
      <c r="NJ30" s="61"/>
      <c r="NK30" s="61"/>
      <c r="NL30" s="61"/>
      <c r="NM30" s="61"/>
      <c r="NN30" s="61"/>
      <c r="NO30" s="61"/>
      <c r="NP30" s="61"/>
      <c r="NQ30" s="61"/>
      <c r="NR30" s="61"/>
      <c r="NS30" s="61"/>
      <c r="NT30" s="61"/>
      <c r="NU30" s="61"/>
      <c r="NV30" s="61"/>
      <c r="NW30" s="61"/>
      <c r="NX30" s="61"/>
      <c r="NY30" s="61"/>
      <c r="NZ30" s="61"/>
      <c r="OA30" s="61"/>
      <c r="OB30" s="61"/>
      <c r="OC30" s="61"/>
      <c r="OD30" s="61"/>
      <c r="OE30" s="61"/>
      <c r="OF30" s="61"/>
      <c r="OG30" s="61"/>
      <c r="OH30" s="61"/>
      <c r="OI30" s="61"/>
      <c r="OJ30" s="61"/>
      <c r="OK30" s="61"/>
      <c r="OL30" s="61"/>
      <c r="OM30" s="61"/>
      <c r="ON30" s="61"/>
      <c r="OO30" s="61"/>
      <c r="OP30" s="61"/>
      <c r="OQ30" s="61"/>
      <c r="OR30" s="61"/>
      <c r="OS30" s="61"/>
      <c r="OT30" s="61"/>
      <c r="OU30" s="61"/>
      <c r="OV30" s="61"/>
      <c r="OW30" s="61"/>
      <c r="OX30" s="61"/>
      <c r="OY30" s="61"/>
      <c r="OZ30" s="61"/>
      <c r="PA30" s="61"/>
      <c r="PB30" s="61"/>
      <c r="PC30" s="61"/>
      <c r="PD30" s="61"/>
      <c r="PE30" s="61"/>
      <c r="PF30" s="61"/>
      <c r="PG30" s="61"/>
      <c r="PH30" s="61"/>
      <c r="PI30" s="61"/>
      <c r="PJ30" s="61"/>
      <c r="PK30" s="61"/>
      <c r="PL30" s="61"/>
      <c r="PM30" s="61"/>
      <c r="PN30" s="61"/>
      <c r="PO30" s="61"/>
      <c r="PP30" s="61"/>
      <c r="PQ30" s="61"/>
      <c r="PR30" s="61"/>
      <c r="PS30" s="61"/>
      <c r="PT30" s="61"/>
      <c r="PU30" s="61"/>
      <c r="PV30" s="61"/>
      <c r="PW30" s="61"/>
      <c r="PX30" s="61"/>
      <c r="PY30" s="61"/>
      <c r="PZ30" s="61"/>
      <c r="QA30" s="61"/>
      <c r="QB30" s="61"/>
      <c r="QC30" s="61"/>
      <c r="QD30" s="61"/>
      <c r="QE30" s="61"/>
      <c r="QF30" s="61"/>
      <c r="QG30" s="61"/>
      <c r="QH30" s="61"/>
      <c r="QI30" s="61"/>
      <c r="QJ30" s="61"/>
      <c r="QK30" s="61"/>
      <c r="QL30" s="61"/>
      <c r="QM30" s="61"/>
      <c r="QN30" s="61"/>
      <c r="QO30" s="61"/>
      <c r="QP30" s="61"/>
      <c r="QQ30" s="61"/>
      <c r="QR30" s="61"/>
      <c r="QS30" s="61"/>
      <c r="QT30" s="61"/>
      <c r="QU30" s="61"/>
      <c r="QV30" s="61"/>
      <c r="QW30" s="61"/>
      <c r="QX30" s="61"/>
      <c r="QY30" s="61"/>
      <c r="QZ30" s="61"/>
      <c r="RA30" s="61"/>
      <c r="RB30" s="61"/>
      <c r="RC30" s="61"/>
      <c r="RD30" s="61"/>
      <c r="RE30" s="61"/>
      <c r="RF30" s="61"/>
      <c r="RG30" s="61"/>
      <c r="RH30" s="61"/>
      <c r="RI30" s="61"/>
      <c r="RJ30" s="61"/>
      <c r="RK30" s="61"/>
      <c r="RL30" s="61"/>
      <c r="RM30" s="61"/>
      <c r="RN30" s="61"/>
      <c r="RO30" s="61"/>
      <c r="RP30" s="61"/>
      <c r="RQ30" s="61"/>
      <c r="RR30" s="61"/>
      <c r="RS30" s="61"/>
      <c r="RT30" s="61"/>
      <c r="RU30" s="61"/>
      <c r="RV30" s="61"/>
      <c r="RW30" s="61"/>
      <c r="RX30" s="61"/>
      <c r="RY30" s="61"/>
      <c r="RZ30" s="61"/>
      <c r="SA30" s="61"/>
      <c r="SB30" s="61"/>
      <c r="SC30" s="61"/>
      <c r="SD30" s="61"/>
      <c r="SE30" s="61"/>
      <c r="SF30" s="61"/>
      <c r="SG30" s="61"/>
      <c r="SH30" s="61"/>
      <c r="SI30" s="61"/>
      <c r="SJ30" s="61"/>
      <c r="SK30" s="61"/>
      <c r="SL30" s="61"/>
      <c r="SM30" s="61"/>
      <c r="SN30" s="61"/>
      <c r="SO30" s="61"/>
      <c r="SP30" s="61"/>
      <c r="SQ30" s="61"/>
      <c r="SR30" s="61"/>
      <c r="SS30" s="61"/>
      <c r="ST30" s="61"/>
      <c r="SU30" s="61"/>
      <c r="SV30" s="61"/>
      <c r="SW30" s="61"/>
      <c r="SX30" s="61"/>
      <c r="SY30" s="61"/>
      <c r="SZ30" s="61"/>
      <c r="TA30" s="61"/>
      <c r="TB30" s="61"/>
      <c r="TC30" s="61"/>
      <c r="TD30" s="61"/>
      <c r="TE30" s="61"/>
      <c r="TF30" s="61"/>
      <c r="TG30" s="61"/>
      <c r="TH30" s="61"/>
      <c r="TI30" s="61"/>
      <c r="TJ30" s="61"/>
      <c r="TK30" s="61"/>
      <c r="TL30" s="61"/>
      <c r="TM30" s="61"/>
      <c r="TN30" s="61"/>
      <c r="TO30" s="61"/>
      <c r="TP30" s="61"/>
      <c r="TQ30" s="61"/>
      <c r="TR30" s="61"/>
      <c r="TS30" s="61"/>
      <c r="TT30" s="61"/>
      <c r="TU30" s="61"/>
      <c r="TV30" s="61"/>
      <c r="TW30" s="61"/>
      <c r="TX30" s="61"/>
      <c r="TY30" s="61"/>
      <c r="TZ30" s="61"/>
      <c r="UA30" s="61"/>
      <c r="UB30" s="61"/>
      <c r="UC30" s="61"/>
      <c r="UD30" s="61"/>
      <c r="UE30" s="61"/>
      <c r="UF30" s="61"/>
      <c r="UG30" s="61"/>
      <c r="UH30" s="61"/>
      <c r="UI30" s="61"/>
      <c r="UJ30" s="61"/>
      <c r="UK30" s="61"/>
      <c r="UL30" s="61"/>
      <c r="UM30" s="61"/>
      <c r="UN30" s="61"/>
      <c r="UO30" s="61"/>
      <c r="UP30" s="61"/>
      <c r="UQ30" s="61"/>
      <c r="UR30" s="61"/>
      <c r="US30" s="61"/>
      <c r="UT30" s="61"/>
      <c r="UU30" s="61"/>
      <c r="UV30" s="61"/>
      <c r="UW30" s="61"/>
      <c r="UX30" s="61"/>
      <c r="UY30" s="61"/>
      <c r="UZ30" s="61"/>
      <c r="VA30" s="61"/>
      <c r="VB30" s="61"/>
      <c r="VC30" s="61"/>
      <c r="VD30" s="61"/>
      <c r="VE30" s="61"/>
      <c r="VF30" s="61"/>
      <c r="VG30" s="61"/>
      <c r="VH30" s="61"/>
      <c r="VI30" s="61"/>
      <c r="VJ30" s="61"/>
      <c r="VK30" s="61"/>
      <c r="VL30" s="61"/>
      <c r="VM30" s="61"/>
      <c r="VN30" s="61"/>
      <c r="VO30" s="61"/>
      <c r="VP30" s="61"/>
      <c r="VQ30" s="61"/>
      <c r="VR30" s="61"/>
      <c r="VS30" s="61"/>
      <c r="VT30" s="61"/>
      <c r="VU30" s="61"/>
      <c r="VV30" s="61"/>
      <c r="VW30" s="61"/>
      <c r="VX30" s="61"/>
      <c r="VY30" s="61"/>
      <c r="VZ30" s="61"/>
      <c r="WA30" s="61"/>
      <c r="WB30" s="61"/>
      <c r="WC30" s="61"/>
      <c r="WD30" s="61"/>
      <c r="WE30" s="61"/>
      <c r="WF30" s="61"/>
      <c r="WG30" s="61"/>
      <c r="WH30" s="61"/>
      <c r="WI30" s="61"/>
      <c r="WJ30" s="61"/>
      <c r="WK30" s="61"/>
      <c r="WL30" s="61"/>
      <c r="WM30" s="61"/>
      <c r="WN30" s="61"/>
      <c r="WO30" s="61"/>
      <c r="WP30" s="61"/>
      <c r="WQ30" s="61"/>
      <c r="WR30" s="61"/>
      <c r="WS30" s="61"/>
      <c r="WT30" s="61"/>
      <c r="WU30" s="61"/>
      <c r="WV30" s="61"/>
      <c r="WW30" s="61"/>
      <c r="WX30" s="61"/>
      <c r="WY30" s="61"/>
      <c r="WZ30" s="61"/>
      <c r="XA30" s="61"/>
      <c r="XB30" s="61"/>
      <c r="XC30" s="61"/>
      <c r="XD30" s="61"/>
      <c r="XE30" s="61"/>
      <c r="XF30" s="61"/>
      <c r="XG30" s="61"/>
      <c r="XH30" s="61"/>
      <c r="XI30" s="61"/>
      <c r="XJ30" s="61"/>
      <c r="XK30" s="61"/>
      <c r="XL30" s="61"/>
      <c r="XM30" s="61"/>
      <c r="XN30" s="61"/>
      <c r="XO30" s="61"/>
      <c r="XP30" s="61"/>
      <c r="XQ30" s="61"/>
      <c r="XR30" s="61"/>
      <c r="XS30" s="61"/>
      <c r="XT30" s="61"/>
      <c r="XU30" s="61"/>
      <c r="XV30" s="61"/>
      <c r="XW30" s="61"/>
      <c r="XX30" s="61"/>
      <c r="XY30" s="61"/>
      <c r="XZ30" s="61"/>
      <c r="YA30" s="61"/>
      <c r="YB30" s="61"/>
      <c r="YC30" s="61"/>
      <c r="YD30" s="61"/>
      <c r="YE30" s="61"/>
      <c r="YF30" s="61"/>
      <c r="YG30" s="61"/>
      <c r="YH30" s="61"/>
      <c r="YI30" s="61"/>
      <c r="YJ30" s="61"/>
      <c r="YK30" s="61"/>
      <c r="YL30" s="61"/>
      <c r="YM30" s="61"/>
      <c r="YN30" s="61"/>
      <c r="YO30" s="61"/>
      <c r="YP30" s="61"/>
      <c r="YQ30" s="61"/>
      <c r="YR30" s="61"/>
      <c r="YS30" s="61"/>
      <c r="YT30" s="61"/>
      <c r="YU30" s="61"/>
      <c r="YV30" s="61"/>
      <c r="YW30" s="61"/>
      <c r="YX30" s="61"/>
      <c r="YY30" s="61"/>
      <c r="YZ30" s="61"/>
      <c r="ZA30" s="61"/>
      <c r="ZB30" s="61"/>
      <c r="ZC30" s="61"/>
      <c r="ZD30" s="61"/>
      <c r="ZE30" s="61"/>
      <c r="ZF30" s="61"/>
      <c r="ZG30" s="61"/>
      <c r="ZH30" s="61"/>
      <c r="ZI30" s="61"/>
      <c r="ZJ30" s="61"/>
      <c r="ZK30" s="61"/>
      <c r="ZL30" s="61"/>
      <c r="ZM30" s="61"/>
      <c r="ZN30" s="61"/>
      <c r="ZO30" s="61"/>
      <c r="ZP30" s="61"/>
      <c r="ZQ30" s="61"/>
      <c r="ZR30" s="61"/>
      <c r="ZS30" s="61"/>
      <c r="ZT30" s="61"/>
      <c r="ZU30" s="61"/>
      <c r="ZV30" s="61"/>
      <c r="ZW30" s="61"/>
      <c r="ZX30" s="61"/>
      <c r="ZY30" s="61"/>
      <c r="ZZ30" s="61"/>
      <c r="AAA30" s="61"/>
      <c r="AAB30" s="61"/>
      <c r="AAC30" s="61"/>
      <c r="AAD30" s="61"/>
      <c r="AAE30" s="61"/>
      <c r="AAF30" s="61"/>
      <c r="AAG30" s="61"/>
      <c r="AAH30" s="61"/>
      <c r="AAI30" s="61"/>
      <c r="AAJ30" s="61"/>
      <c r="AAK30" s="61"/>
      <c r="AAL30" s="61"/>
      <c r="AAM30" s="61"/>
      <c r="AAN30" s="61"/>
      <c r="AAO30" s="61"/>
      <c r="AAP30" s="61"/>
      <c r="AAQ30" s="61"/>
      <c r="AAR30" s="61"/>
      <c r="AAS30" s="61"/>
      <c r="AAT30" s="61"/>
      <c r="AAU30" s="61"/>
      <c r="AAV30" s="61"/>
      <c r="AAW30" s="61"/>
      <c r="AAX30" s="61"/>
      <c r="AAY30" s="61"/>
      <c r="AAZ30" s="61"/>
      <c r="ABA30" s="61"/>
      <c r="ABB30" s="61"/>
      <c r="ABC30" s="61"/>
      <c r="ABD30" s="61"/>
      <c r="ABE30" s="61"/>
      <c r="ABF30" s="61"/>
      <c r="ABG30" s="61"/>
      <c r="ABH30" s="61"/>
      <c r="ABI30" s="61"/>
      <c r="ABJ30" s="61"/>
      <c r="ABK30" s="61"/>
      <c r="ABL30" s="61"/>
      <c r="ABM30" s="61"/>
      <c r="ABN30" s="61"/>
      <c r="ABO30" s="61"/>
      <c r="ABP30" s="61"/>
      <c r="ABQ30" s="61"/>
      <c r="ABR30" s="61"/>
      <c r="ABS30" s="61"/>
      <c r="ABT30" s="61"/>
      <c r="ABU30" s="61"/>
      <c r="ABV30" s="61"/>
      <c r="ABW30" s="61"/>
      <c r="ABX30" s="61"/>
      <c r="ABY30" s="61"/>
      <c r="ABZ30" s="61"/>
      <c r="ACA30" s="61"/>
      <c r="ACB30" s="61"/>
      <c r="ACC30" s="61"/>
      <c r="ACD30" s="61"/>
      <c r="ACE30" s="61"/>
      <c r="ACF30" s="61"/>
      <c r="ACG30" s="61"/>
      <c r="ACH30" s="61"/>
      <c r="ACI30" s="61"/>
      <c r="ACJ30" s="61"/>
      <c r="ACK30" s="61"/>
      <c r="ACL30" s="61"/>
      <c r="ACM30" s="61"/>
      <c r="ACN30" s="61"/>
      <c r="ACO30" s="61"/>
      <c r="ACP30" s="61"/>
      <c r="ACQ30" s="61"/>
      <c r="ACR30" s="61"/>
      <c r="ACS30" s="61"/>
      <c r="ACT30" s="61"/>
      <c r="ACU30" s="61"/>
      <c r="ACV30" s="61"/>
      <c r="ACW30" s="61"/>
      <c r="ACX30" s="61"/>
      <c r="ACY30" s="61"/>
      <c r="ACZ30" s="61"/>
      <c r="ADA30" s="61"/>
      <c r="ADB30" s="61"/>
      <c r="ADC30" s="61"/>
      <c r="ADD30" s="61"/>
      <c r="ADE30" s="61"/>
      <c r="ADF30" s="61"/>
      <c r="ADG30" s="61"/>
      <c r="ADH30" s="61"/>
      <c r="ADI30" s="61"/>
      <c r="ADJ30" s="61"/>
      <c r="ADK30" s="61"/>
      <c r="ADL30" s="61"/>
      <c r="ADM30" s="61"/>
      <c r="ADN30" s="61"/>
      <c r="ADO30" s="61"/>
      <c r="ADP30" s="61"/>
      <c r="ADQ30" s="61"/>
      <c r="ADR30" s="61"/>
      <c r="ADS30" s="61"/>
      <c r="ADT30" s="61"/>
      <c r="ADU30" s="61"/>
      <c r="ADV30" s="61"/>
      <c r="ADW30" s="61"/>
      <c r="ADX30" s="61"/>
      <c r="ADY30" s="61"/>
      <c r="ADZ30" s="61"/>
      <c r="AEA30" s="61"/>
      <c r="AEB30" s="61"/>
      <c r="AEC30" s="61"/>
      <c r="AED30" s="61"/>
      <c r="AEE30" s="61"/>
      <c r="AEF30" s="61"/>
      <c r="AEG30" s="61"/>
      <c r="AEH30" s="61"/>
      <c r="AEI30" s="61"/>
      <c r="AEJ30" s="61"/>
      <c r="AEK30" s="61"/>
      <c r="AEL30" s="61"/>
      <c r="AEM30" s="61"/>
      <c r="AEN30" s="61"/>
      <c r="AEO30" s="61"/>
      <c r="AEP30" s="61"/>
      <c r="AEQ30" s="61"/>
      <c r="AER30" s="61"/>
      <c r="AES30" s="61"/>
      <c r="AET30" s="61"/>
      <c r="AEU30" s="61"/>
      <c r="AEV30" s="61"/>
      <c r="AEW30" s="61"/>
      <c r="AEX30" s="61"/>
      <c r="AEY30" s="61"/>
      <c r="AEZ30" s="61"/>
      <c r="AFA30" s="61"/>
      <c r="AFB30" s="61"/>
      <c r="AFC30" s="61"/>
      <c r="AFD30" s="61"/>
      <c r="AFE30" s="61"/>
      <c r="AFF30" s="61"/>
      <c r="AFG30" s="61"/>
      <c r="AFH30" s="61"/>
      <c r="AFI30" s="61"/>
      <c r="AFJ30" s="61"/>
      <c r="AFK30" s="61"/>
      <c r="AFL30" s="61"/>
      <c r="AFM30" s="61"/>
      <c r="AFN30" s="61"/>
      <c r="AFO30" s="61"/>
      <c r="AFP30" s="61"/>
      <c r="AFQ30" s="61"/>
      <c r="AFR30" s="61"/>
      <c r="AFS30" s="61"/>
      <c r="AFT30" s="61"/>
      <c r="AFU30" s="61"/>
      <c r="AFV30" s="61"/>
      <c r="AFW30" s="61"/>
      <c r="AFX30" s="61"/>
      <c r="AFY30" s="61"/>
      <c r="AFZ30" s="61"/>
      <c r="AGA30" s="61"/>
      <c r="AGB30" s="61"/>
      <c r="AGC30" s="61"/>
      <c r="AGD30" s="61"/>
      <c r="AGE30" s="61"/>
      <c r="AGF30" s="61"/>
      <c r="AGG30" s="61"/>
      <c r="AGH30" s="61"/>
      <c r="AGI30" s="61"/>
      <c r="AGJ30" s="61"/>
      <c r="AGK30" s="61"/>
      <c r="AGL30" s="61"/>
      <c r="AGM30" s="61"/>
      <c r="AGN30" s="61"/>
      <c r="AGO30" s="61"/>
      <c r="AGP30" s="61"/>
      <c r="AGQ30" s="61"/>
      <c r="AGR30" s="61"/>
      <c r="AGS30" s="61"/>
      <c r="AGT30" s="61"/>
      <c r="AGU30" s="61"/>
      <c r="AGV30" s="61"/>
      <c r="AGW30" s="61"/>
      <c r="AGX30" s="61"/>
      <c r="AGY30" s="61"/>
      <c r="AGZ30" s="61"/>
      <c r="AHA30" s="61"/>
      <c r="AHB30" s="61"/>
      <c r="AHC30" s="61"/>
      <c r="AHD30" s="61"/>
      <c r="AHE30" s="61"/>
      <c r="AHF30" s="61"/>
      <c r="AHG30" s="61"/>
      <c r="AHH30" s="61"/>
      <c r="AHI30" s="61"/>
      <c r="AHJ30" s="61"/>
      <c r="AHK30" s="61"/>
      <c r="AHL30" s="61"/>
      <c r="AHM30" s="61"/>
      <c r="AHN30" s="61"/>
      <c r="AHO30" s="61"/>
      <c r="AHP30" s="61"/>
      <c r="AHQ30" s="61"/>
      <c r="AHR30" s="61"/>
      <c r="AHS30" s="61"/>
      <c r="AHT30" s="61"/>
      <c r="AHU30" s="61"/>
      <c r="AHV30" s="61"/>
      <c r="AHW30" s="61"/>
      <c r="AHX30" s="61"/>
      <c r="AHY30" s="61"/>
      <c r="AHZ30" s="61"/>
      <c r="AIA30" s="61"/>
      <c r="AIB30" s="61"/>
      <c r="AIC30" s="61"/>
      <c r="AID30" s="61"/>
      <c r="AIE30" s="61"/>
      <c r="AIF30" s="61"/>
      <c r="AIG30" s="61"/>
      <c r="AIH30" s="61"/>
      <c r="AII30" s="61"/>
      <c r="AIJ30" s="61"/>
      <c r="AIK30" s="61"/>
      <c r="AIL30" s="61"/>
      <c r="AIM30" s="61"/>
      <c r="AIN30" s="61"/>
      <c r="AIO30" s="61"/>
      <c r="AIP30" s="61"/>
      <c r="AIQ30" s="61"/>
      <c r="AIR30" s="61"/>
      <c r="AIS30" s="61"/>
      <c r="AIT30" s="61"/>
      <c r="AIU30" s="61"/>
      <c r="AIV30" s="61"/>
      <c r="AIW30" s="61"/>
      <c r="AIX30" s="61"/>
      <c r="AIY30" s="61"/>
      <c r="AIZ30" s="61"/>
      <c r="AJA30" s="61"/>
      <c r="AJB30" s="61"/>
      <c r="AJC30" s="61"/>
      <c r="AJD30" s="61"/>
      <c r="AJE30" s="61"/>
      <c r="AJF30" s="61"/>
      <c r="AJG30" s="61"/>
      <c r="AJH30" s="61"/>
      <c r="AJI30" s="61"/>
      <c r="AJJ30" s="61"/>
      <c r="AJK30" s="61"/>
      <c r="AJL30" s="61"/>
      <c r="AJM30" s="61"/>
      <c r="AJN30" s="61"/>
      <c r="AJO30" s="61"/>
      <c r="AJP30" s="61"/>
      <c r="AJQ30" s="61"/>
      <c r="AJR30" s="61"/>
      <c r="AJS30" s="61"/>
      <c r="AJT30" s="61"/>
      <c r="AJU30" s="61"/>
      <c r="AJV30" s="61"/>
      <c r="AJW30" s="61"/>
      <c r="AJX30" s="61"/>
      <c r="AJY30" s="61"/>
      <c r="AJZ30" s="61"/>
      <c r="AKA30" s="61"/>
      <c r="AKB30" s="61"/>
      <c r="AKC30" s="61"/>
      <c r="AKD30" s="61"/>
      <c r="AKE30" s="61"/>
      <c r="AKF30" s="61"/>
      <c r="AKG30" s="61"/>
      <c r="AKH30" s="61"/>
      <c r="AKI30" s="61"/>
      <c r="AKJ30" s="61"/>
      <c r="AKK30" s="61"/>
      <c r="AKL30" s="61"/>
      <c r="AKM30" s="61"/>
      <c r="AKN30" s="61"/>
      <c r="AKO30" s="61"/>
      <c r="AKP30" s="61"/>
      <c r="AKQ30" s="61"/>
      <c r="AKR30" s="61"/>
      <c r="AKS30" s="61"/>
      <c r="AKT30" s="61"/>
      <c r="AKU30" s="61"/>
      <c r="AKV30" s="61"/>
      <c r="AKW30" s="61"/>
      <c r="AKX30" s="61"/>
      <c r="AKY30" s="61"/>
      <c r="AKZ30" s="61"/>
      <c r="ALA30" s="61"/>
      <c r="ALB30" s="61"/>
      <c r="ALC30" s="61"/>
      <c r="ALD30" s="61"/>
      <c r="ALE30" s="61"/>
      <c r="ALF30" s="61"/>
      <c r="ALG30" s="61"/>
      <c r="ALH30" s="61"/>
      <c r="ALI30" s="61"/>
      <c r="ALJ30" s="61"/>
      <c r="ALK30" s="61"/>
      <c r="ALL30" s="61"/>
      <c r="ALM30" s="61"/>
      <c r="ALN30" s="61"/>
      <c r="ALO30" s="61"/>
      <c r="ALP30" s="61"/>
      <c r="ALQ30" s="61"/>
    </row>
    <row r="31" spans="3:1005" ht="15.75" x14ac:dyDescent="0.25">
      <c r="C31" s="71"/>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c r="IH31" s="68"/>
      <c r="II31" s="68"/>
      <c r="IJ31" s="68"/>
      <c r="IK31" s="68"/>
      <c r="IL31" s="68"/>
      <c r="IM31" s="68"/>
      <c r="IN31" s="68"/>
      <c r="IO31" s="68"/>
      <c r="IP31" s="68"/>
      <c r="IQ31" s="68"/>
      <c r="IR31" s="68"/>
      <c r="IS31" s="68"/>
      <c r="IT31" s="68"/>
      <c r="IU31" s="68"/>
      <c r="IV31" s="68"/>
      <c r="IW31" s="68"/>
      <c r="IX31" s="68"/>
      <c r="IY31" s="68"/>
      <c r="IZ31" s="68"/>
      <c r="JA31" s="68"/>
      <c r="JB31" s="68"/>
      <c r="JC31" s="68"/>
      <c r="JD31" s="68"/>
      <c r="JE31" s="68"/>
      <c r="JF31" s="68"/>
      <c r="JG31" s="68"/>
      <c r="JH31" s="68"/>
      <c r="JI31" s="68"/>
      <c r="JJ31" s="68"/>
      <c r="JK31" s="68"/>
      <c r="JL31" s="68"/>
      <c r="JM31" s="68"/>
      <c r="JN31" s="68"/>
      <c r="JO31" s="68"/>
      <c r="JP31" s="68"/>
      <c r="JQ31" s="68"/>
      <c r="JR31" s="68"/>
      <c r="JS31" s="68"/>
      <c r="JT31" s="68"/>
      <c r="JU31" s="68"/>
      <c r="JV31" s="68"/>
      <c r="JW31" s="68"/>
      <c r="JX31" s="68"/>
      <c r="JY31" s="68"/>
      <c r="JZ31" s="68"/>
      <c r="KA31" s="68"/>
      <c r="KB31" s="68"/>
      <c r="KC31" s="68"/>
      <c r="KD31" s="68"/>
      <c r="KE31" s="68"/>
      <c r="KF31" s="68"/>
      <c r="KG31" s="68"/>
      <c r="KH31" s="68"/>
      <c r="KI31" s="68"/>
      <c r="KJ31" s="68"/>
      <c r="KK31" s="68"/>
      <c r="KL31" s="68"/>
      <c r="KM31" s="68"/>
      <c r="KN31" s="68"/>
      <c r="KO31" s="68"/>
      <c r="KP31" s="68"/>
      <c r="KQ31" s="68"/>
      <c r="KR31" s="68"/>
      <c r="KS31" s="68"/>
      <c r="KT31" s="68"/>
      <c r="KU31" s="68"/>
      <c r="KV31" s="68"/>
      <c r="KW31" s="68"/>
      <c r="KX31" s="68"/>
      <c r="KY31" s="68"/>
      <c r="KZ31" s="68"/>
      <c r="LA31" s="68"/>
      <c r="LB31" s="68"/>
      <c r="LC31" s="68"/>
      <c r="LD31" s="68"/>
      <c r="LE31" s="68"/>
      <c r="LF31" s="68"/>
      <c r="LG31" s="68"/>
      <c r="LH31" s="68"/>
      <c r="LI31" s="68"/>
      <c r="LJ31" s="68"/>
      <c r="LK31" s="68"/>
      <c r="LL31" s="68"/>
      <c r="LM31" s="68"/>
      <c r="LN31" s="68"/>
      <c r="LO31" s="68"/>
      <c r="LP31" s="68"/>
      <c r="LQ31" s="68"/>
      <c r="LR31" s="68"/>
      <c r="LS31" s="68"/>
      <c r="LT31" s="68"/>
      <c r="LU31" s="68"/>
      <c r="LV31" s="68"/>
      <c r="LW31" s="68"/>
      <c r="LX31" s="68"/>
      <c r="LY31" s="68"/>
      <c r="LZ31" s="68"/>
      <c r="MA31" s="68"/>
      <c r="MB31" s="68"/>
      <c r="MC31" s="68"/>
      <c r="MD31" s="68"/>
      <c r="ME31" s="68"/>
      <c r="MF31" s="68"/>
      <c r="MG31" s="68"/>
      <c r="MH31" s="68"/>
      <c r="MI31" s="68"/>
      <c r="MJ31" s="68"/>
      <c r="MK31" s="68"/>
      <c r="ML31" s="68"/>
      <c r="MM31" s="68"/>
      <c r="MN31" s="68"/>
      <c r="MO31" s="68"/>
      <c r="MP31" s="68"/>
      <c r="MQ31" s="68"/>
      <c r="MR31" s="68"/>
      <c r="MS31" s="68"/>
      <c r="MT31" s="68"/>
      <c r="MU31" s="68"/>
      <c r="MV31" s="68"/>
      <c r="MW31" s="68"/>
      <c r="MX31" s="68"/>
      <c r="MY31" s="68"/>
      <c r="MZ31" s="68"/>
      <c r="NA31" s="68"/>
      <c r="NB31" s="68"/>
      <c r="NC31" s="68"/>
      <c r="ND31" s="68"/>
      <c r="NE31" s="68"/>
      <c r="NF31" s="68"/>
      <c r="NG31" s="68"/>
      <c r="NH31" s="68"/>
      <c r="NI31" s="68"/>
      <c r="NJ31" s="68"/>
      <c r="NK31" s="68"/>
      <c r="NL31" s="68"/>
      <c r="NM31" s="68"/>
      <c r="NN31" s="68"/>
      <c r="NO31" s="68"/>
      <c r="NP31" s="68"/>
      <c r="NQ31" s="68"/>
      <c r="NR31" s="68"/>
      <c r="NS31" s="68"/>
      <c r="NT31" s="68"/>
      <c r="NU31" s="68"/>
      <c r="NV31" s="68"/>
      <c r="NW31" s="68"/>
      <c r="NX31" s="68"/>
      <c r="NY31" s="68"/>
      <c r="NZ31" s="68"/>
      <c r="OA31" s="68"/>
      <c r="OB31" s="68"/>
      <c r="OC31" s="68"/>
      <c r="OD31" s="68"/>
      <c r="OE31" s="68"/>
      <c r="OF31" s="68"/>
      <c r="OG31" s="68"/>
      <c r="OH31" s="68"/>
      <c r="OI31" s="68"/>
      <c r="OJ31" s="68"/>
      <c r="OK31" s="68"/>
      <c r="OL31" s="68"/>
      <c r="OM31" s="68"/>
      <c r="ON31" s="68"/>
      <c r="OO31" s="68"/>
      <c r="OP31" s="68"/>
      <c r="OQ31" s="68"/>
      <c r="OR31" s="68"/>
      <c r="OS31" s="68"/>
      <c r="OT31" s="68"/>
      <c r="OU31" s="68"/>
      <c r="OV31" s="68"/>
      <c r="OW31" s="68"/>
      <c r="OX31" s="68"/>
      <c r="OY31" s="68"/>
      <c r="OZ31" s="68"/>
      <c r="PA31" s="68"/>
      <c r="PB31" s="68"/>
      <c r="PC31" s="68"/>
      <c r="PD31" s="68"/>
      <c r="PE31" s="68"/>
      <c r="PF31" s="68"/>
      <c r="PG31" s="68"/>
      <c r="PH31" s="68"/>
      <c r="PI31" s="68"/>
      <c r="PJ31" s="68"/>
      <c r="PK31" s="68"/>
      <c r="PL31" s="68"/>
      <c r="PM31" s="68"/>
      <c r="PN31" s="68"/>
      <c r="PO31" s="68"/>
      <c r="PP31" s="68"/>
      <c r="PQ31" s="68"/>
      <c r="PR31" s="68"/>
      <c r="PS31" s="68"/>
      <c r="PT31" s="68"/>
      <c r="PU31" s="68"/>
      <c r="PV31" s="68"/>
      <c r="PW31" s="68"/>
      <c r="PX31" s="68"/>
      <c r="PY31" s="68"/>
      <c r="PZ31" s="68"/>
      <c r="QA31" s="68"/>
      <c r="QB31" s="68"/>
      <c r="QC31" s="68"/>
      <c r="QD31" s="68"/>
      <c r="QE31" s="68"/>
      <c r="QF31" s="68"/>
      <c r="QG31" s="68"/>
      <c r="QH31" s="68"/>
      <c r="QI31" s="68"/>
      <c r="QJ31" s="68"/>
      <c r="QK31" s="68"/>
      <c r="QL31" s="68"/>
      <c r="QM31" s="68"/>
      <c r="QN31" s="68"/>
      <c r="QO31" s="68"/>
      <c r="QP31" s="68"/>
      <c r="QQ31" s="68"/>
      <c r="QR31" s="68"/>
      <c r="QS31" s="68"/>
      <c r="QT31" s="68"/>
      <c r="QU31" s="68"/>
      <c r="QV31" s="68"/>
      <c r="QW31" s="68"/>
      <c r="QX31" s="68"/>
      <c r="QY31" s="68"/>
      <c r="QZ31" s="68"/>
      <c r="RA31" s="68"/>
      <c r="RB31" s="68"/>
      <c r="RC31" s="68"/>
      <c r="RD31" s="68"/>
      <c r="RE31" s="68"/>
      <c r="RF31" s="68"/>
      <c r="RG31" s="68"/>
      <c r="RH31" s="68"/>
      <c r="RI31" s="68"/>
      <c r="RJ31" s="68"/>
      <c r="RK31" s="68"/>
      <c r="RL31" s="68"/>
      <c r="RM31" s="68"/>
      <c r="RN31" s="68"/>
      <c r="RO31" s="68"/>
      <c r="RP31" s="68"/>
      <c r="RQ31" s="68"/>
      <c r="RR31" s="68"/>
      <c r="RS31" s="68"/>
      <c r="RT31" s="68"/>
      <c r="RU31" s="68"/>
      <c r="RV31" s="68"/>
      <c r="RW31" s="68"/>
      <c r="RX31" s="68"/>
      <c r="RY31" s="68"/>
      <c r="RZ31" s="68"/>
      <c r="SA31" s="68"/>
      <c r="SB31" s="68"/>
      <c r="SC31" s="68"/>
      <c r="SD31" s="68"/>
      <c r="SE31" s="68"/>
      <c r="SF31" s="68"/>
      <c r="SG31" s="68"/>
      <c r="SH31" s="68"/>
      <c r="SI31" s="68"/>
      <c r="SJ31" s="68"/>
      <c r="SK31" s="68"/>
      <c r="SL31" s="68"/>
      <c r="SM31" s="68"/>
      <c r="SN31" s="68"/>
      <c r="SO31" s="68"/>
      <c r="SP31" s="68"/>
      <c r="SQ31" s="68"/>
      <c r="SR31" s="68"/>
      <c r="SS31" s="68"/>
      <c r="ST31" s="68"/>
      <c r="SU31" s="68"/>
      <c r="SV31" s="68"/>
      <c r="SW31" s="68"/>
      <c r="SX31" s="68"/>
      <c r="SY31" s="68"/>
      <c r="SZ31" s="68"/>
      <c r="TA31" s="68"/>
      <c r="TB31" s="68"/>
      <c r="TC31" s="68"/>
      <c r="TD31" s="68"/>
      <c r="TE31" s="68"/>
      <c r="TF31" s="68"/>
      <c r="TG31" s="68"/>
      <c r="TH31" s="68"/>
      <c r="TI31" s="68"/>
      <c r="TJ31" s="68"/>
      <c r="TK31" s="68"/>
      <c r="TL31" s="68"/>
      <c r="TM31" s="68"/>
      <c r="TN31" s="68"/>
      <c r="TO31" s="68"/>
      <c r="TP31" s="68"/>
      <c r="TQ31" s="68"/>
      <c r="TR31" s="68"/>
      <c r="TS31" s="68"/>
      <c r="TT31" s="68"/>
      <c r="TU31" s="68"/>
      <c r="TV31" s="68"/>
      <c r="TW31" s="68"/>
      <c r="TX31" s="68"/>
      <c r="TY31" s="68"/>
      <c r="TZ31" s="68"/>
      <c r="UA31" s="68"/>
      <c r="UB31" s="68"/>
      <c r="UC31" s="68"/>
      <c r="UD31" s="68"/>
      <c r="UE31" s="68"/>
      <c r="UF31" s="68"/>
      <c r="UG31" s="68"/>
      <c r="UH31" s="68"/>
      <c r="UI31" s="68"/>
      <c r="UJ31" s="68"/>
      <c r="UK31" s="68"/>
      <c r="UL31" s="68"/>
      <c r="UM31" s="68"/>
      <c r="UN31" s="68"/>
      <c r="UO31" s="68"/>
      <c r="UP31" s="68"/>
      <c r="UQ31" s="68"/>
      <c r="UR31" s="68"/>
      <c r="US31" s="68"/>
      <c r="UT31" s="68"/>
      <c r="UU31" s="68"/>
      <c r="UV31" s="68"/>
      <c r="UW31" s="68"/>
      <c r="UX31" s="68"/>
      <c r="UY31" s="68"/>
      <c r="UZ31" s="68"/>
      <c r="VA31" s="68"/>
      <c r="VB31" s="68"/>
      <c r="VC31" s="68"/>
      <c r="VD31" s="68"/>
      <c r="VE31" s="68"/>
      <c r="VF31" s="68"/>
      <c r="VG31" s="68"/>
      <c r="VH31" s="68"/>
      <c r="VI31" s="68"/>
      <c r="VJ31" s="68"/>
      <c r="VK31" s="68"/>
      <c r="VL31" s="68"/>
      <c r="VM31" s="68"/>
      <c r="VN31" s="68"/>
      <c r="VO31" s="68"/>
      <c r="VP31" s="68"/>
      <c r="VQ31" s="68"/>
      <c r="VR31" s="68"/>
      <c r="VS31" s="68"/>
      <c r="VT31" s="68"/>
      <c r="VU31" s="68"/>
      <c r="VV31" s="68"/>
      <c r="VW31" s="68"/>
      <c r="VX31" s="68"/>
      <c r="VY31" s="68"/>
      <c r="VZ31" s="68"/>
      <c r="WA31" s="68"/>
      <c r="WB31" s="68"/>
      <c r="WC31" s="68"/>
      <c r="WD31" s="68"/>
      <c r="WE31" s="68"/>
      <c r="WF31" s="68"/>
      <c r="WG31" s="68"/>
      <c r="WH31" s="68"/>
      <c r="WI31" s="68"/>
      <c r="WJ31" s="68"/>
      <c r="WK31" s="68"/>
      <c r="WL31" s="68"/>
      <c r="WM31" s="68"/>
      <c r="WN31" s="68"/>
      <c r="WO31" s="68"/>
      <c r="WP31" s="68"/>
      <c r="WQ31" s="68"/>
      <c r="WR31" s="68"/>
      <c r="WS31" s="68"/>
      <c r="WT31" s="68"/>
      <c r="WU31" s="68"/>
      <c r="WV31" s="68"/>
      <c r="WW31" s="68"/>
      <c r="WX31" s="68"/>
      <c r="WY31" s="68"/>
      <c r="WZ31" s="68"/>
      <c r="XA31" s="68"/>
      <c r="XB31" s="68"/>
      <c r="XC31" s="68"/>
      <c r="XD31" s="68"/>
      <c r="XE31" s="68"/>
      <c r="XF31" s="68"/>
      <c r="XG31" s="68"/>
      <c r="XH31" s="68"/>
      <c r="XI31" s="68"/>
      <c r="XJ31" s="68"/>
      <c r="XK31" s="68"/>
      <c r="XL31" s="68"/>
      <c r="XM31" s="68"/>
      <c r="XN31" s="68"/>
      <c r="XO31" s="68"/>
      <c r="XP31" s="68"/>
      <c r="XQ31" s="68"/>
      <c r="XR31" s="68"/>
      <c r="XS31" s="68"/>
      <c r="XT31" s="68"/>
      <c r="XU31" s="68"/>
      <c r="XV31" s="68"/>
      <c r="XW31" s="68"/>
      <c r="XX31" s="68"/>
      <c r="XY31" s="68"/>
      <c r="XZ31" s="68"/>
      <c r="YA31" s="68"/>
      <c r="YB31" s="68"/>
      <c r="YC31" s="68"/>
      <c r="YD31" s="68"/>
      <c r="YE31" s="68"/>
      <c r="YF31" s="68"/>
      <c r="YG31" s="68"/>
      <c r="YH31" s="68"/>
      <c r="YI31" s="68"/>
      <c r="YJ31" s="68"/>
      <c r="YK31" s="68"/>
      <c r="YL31" s="68"/>
      <c r="YM31" s="68"/>
      <c r="YN31" s="68"/>
      <c r="YO31" s="68"/>
      <c r="YP31" s="68"/>
      <c r="YQ31" s="68"/>
      <c r="YR31" s="68"/>
      <c r="YS31" s="68"/>
      <c r="YT31" s="68"/>
      <c r="YU31" s="68"/>
      <c r="YV31" s="68"/>
      <c r="YW31" s="68"/>
      <c r="YX31" s="68"/>
      <c r="YY31" s="68"/>
      <c r="YZ31" s="68"/>
      <c r="ZA31" s="68"/>
      <c r="ZB31" s="68"/>
      <c r="ZC31" s="68"/>
      <c r="ZD31" s="68"/>
      <c r="ZE31" s="68"/>
      <c r="ZF31" s="68"/>
      <c r="ZG31" s="68"/>
      <c r="ZH31" s="68"/>
      <c r="ZI31" s="68"/>
      <c r="ZJ31" s="68"/>
      <c r="ZK31" s="68"/>
      <c r="ZL31" s="68"/>
      <c r="ZM31" s="68"/>
      <c r="ZN31" s="68"/>
      <c r="ZO31" s="68"/>
      <c r="ZP31" s="68"/>
      <c r="ZQ31" s="68"/>
      <c r="ZR31" s="68"/>
      <c r="ZS31" s="68"/>
      <c r="ZT31" s="68"/>
      <c r="ZU31" s="68"/>
      <c r="ZV31" s="68"/>
      <c r="ZW31" s="68"/>
      <c r="ZX31" s="68"/>
      <c r="ZY31" s="68"/>
      <c r="ZZ31" s="68"/>
      <c r="AAA31" s="68"/>
      <c r="AAB31" s="68"/>
      <c r="AAC31" s="68"/>
      <c r="AAD31" s="68"/>
      <c r="AAE31" s="68"/>
      <c r="AAF31" s="68"/>
      <c r="AAG31" s="68"/>
      <c r="AAH31" s="68"/>
      <c r="AAI31" s="68"/>
      <c r="AAJ31" s="68"/>
      <c r="AAK31" s="68"/>
      <c r="AAL31" s="68"/>
      <c r="AAM31" s="68"/>
      <c r="AAN31" s="68"/>
      <c r="AAO31" s="68"/>
      <c r="AAP31" s="68"/>
      <c r="AAQ31" s="68"/>
      <c r="AAR31" s="68"/>
      <c r="AAS31" s="68"/>
      <c r="AAT31" s="68"/>
      <c r="AAU31" s="68"/>
      <c r="AAV31" s="68"/>
      <c r="AAW31" s="68"/>
      <c r="AAX31" s="68"/>
      <c r="AAY31" s="68"/>
      <c r="AAZ31" s="68"/>
      <c r="ABA31" s="68"/>
      <c r="ABB31" s="68"/>
      <c r="ABC31" s="68"/>
      <c r="ABD31" s="68"/>
      <c r="ABE31" s="68"/>
      <c r="ABF31" s="68"/>
      <c r="ABG31" s="68"/>
      <c r="ABH31" s="68"/>
      <c r="ABI31" s="68"/>
      <c r="ABJ31" s="68"/>
      <c r="ABK31" s="68"/>
      <c r="ABL31" s="68"/>
      <c r="ABM31" s="68"/>
      <c r="ABN31" s="68"/>
      <c r="ABO31" s="68"/>
      <c r="ABP31" s="68"/>
      <c r="ABQ31" s="68"/>
      <c r="ABR31" s="68"/>
      <c r="ABS31" s="68"/>
      <c r="ABT31" s="68"/>
      <c r="ABU31" s="68"/>
      <c r="ABV31" s="68"/>
      <c r="ABW31" s="68"/>
      <c r="ABX31" s="68"/>
      <c r="ABY31" s="68"/>
      <c r="ABZ31" s="68"/>
      <c r="ACA31" s="68"/>
      <c r="ACB31" s="68"/>
      <c r="ACC31" s="68"/>
      <c r="ACD31" s="68"/>
      <c r="ACE31" s="68"/>
      <c r="ACF31" s="68"/>
      <c r="ACG31" s="68"/>
      <c r="ACH31" s="68"/>
      <c r="ACI31" s="68"/>
      <c r="ACJ31" s="68"/>
      <c r="ACK31" s="68"/>
      <c r="ACL31" s="68"/>
      <c r="ACM31" s="68"/>
      <c r="ACN31" s="68"/>
      <c r="ACO31" s="68"/>
      <c r="ACP31" s="68"/>
      <c r="ACQ31" s="68"/>
      <c r="ACR31" s="68"/>
      <c r="ACS31" s="68"/>
      <c r="ACT31" s="68"/>
      <c r="ACU31" s="68"/>
      <c r="ACV31" s="68"/>
      <c r="ACW31" s="68"/>
      <c r="ACX31" s="68"/>
      <c r="ACY31" s="68"/>
      <c r="ACZ31" s="68"/>
      <c r="ADA31" s="68"/>
      <c r="ADB31" s="68"/>
      <c r="ADC31" s="68"/>
      <c r="ADD31" s="68"/>
      <c r="ADE31" s="68"/>
      <c r="ADF31" s="68"/>
      <c r="ADG31" s="68"/>
      <c r="ADH31" s="68"/>
      <c r="ADI31" s="68"/>
      <c r="ADJ31" s="68"/>
      <c r="ADK31" s="68"/>
      <c r="ADL31" s="68"/>
      <c r="ADM31" s="68"/>
      <c r="ADN31" s="68"/>
      <c r="ADO31" s="68"/>
      <c r="ADP31" s="68"/>
      <c r="ADQ31" s="68"/>
      <c r="ADR31" s="68"/>
      <c r="ADS31" s="68"/>
      <c r="ADT31" s="68"/>
      <c r="ADU31" s="68"/>
      <c r="ADV31" s="68"/>
      <c r="ADW31" s="68"/>
      <c r="ADX31" s="68"/>
      <c r="ADY31" s="68"/>
      <c r="ADZ31" s="68"/>
      <c r="AEA31" s="68"/>
      <c r="AEB31" s="68"/>
      <c r="AEC31" s="68"/>
      <c r="AED31" s="68"/>
      <c r="AEE31" s="68"/>
      <c r="AEF31" s="68"/>
      <c r="AEG31" s="68"/>
      <c r="AEH31" s="68"/>
      <c r="AEI31" s="68"/>
      <c r="AEJ31" s="68"/>
      <c r="AEK31" s="68"/>
      <c r="AEL31" s="68"/>
      <c r="AEM31" s="68"/>
      <c r="AEN31" s="68"/>
      <c r="AEO31" s="68"/>
      <c r="AEP31" s="68"/>
      <c r="AEQ31" s="68"/>
      <c r="AER31" s="68"/>
      <c r="AES31" s="68"/>
      <c r="AET31" s="68"/>
      <c r="AEU31" s="68"/>
      <c r="AEV31" s="68"/>
      <c r="AEW31" s="68"/>
      <c r="AEX31" s="68"/>
      <c r="AEY31" s="68"/>
      <c r="AEZ31" s="68"/>
      <c r="AFA31" s="68"/>
      <c r="AFB31" s="68"/>
      <c r="AFC31" s="68"/>
      <c r="AFD31" s="68"/>
      <c r="AFE31" s="68"/>
      <c r="AFF31" s="68"/>
      <c r="AFG31" s="68"/>
      <c r="AFH31" s="68"/>
      <c r="AFI31" s="68"/>
      <c r="AFJ31" s="68"/>
      <c r="AFK31" s="68"/>
      <c r="AFL31" s="68"/>
      <c r="AFM31" s="68"/>
      <c r="AFN31" s="68"/>
      <c r="AFO31" s="68"/>
      <c r="AFP31" s="68"/>
      <c r="AFQ31" s="68"/>
      <c r="AFR31" s="68"/>
      <c r="AFS31" s="68"/>
      <c r="AFT31" s="68"/>
      <c r="AFU31" s="68"/>
      <c r="AFV31" s="68"/>
      <c r="AFW31" s="68"/>
      <c r="AFX31" s="68"/>
      <c r="AFY31" s="68"/>
      <c r="AFZ31" s="68"/>
      <c r="AGA31" s="68"/>
      <c r="AGB31" s="68"/>
      <c r="AGC31" s="68"/>
      <c r="AGD31" s="68"/>
      <c r="AGE31" s="68"/>
      <c r="AGF31" s="68"/>
      <c r="AGG31" s="68"/>
      <c r="AGH31" s="68"/>
      <c r="AGI31" s="68"/>
      <c r="AGJ31" s="68"/>
      <c r="AGK31" s="68"/>
      <c r="AGL31" s="68"/>
      <c r="AGM31" s="68"/>
      <c r="AGN31" s="68"/>
      <c r="AGO31" s="68"/>
      <c r="AGP31" s="68"/>
      <c r="AGQ31" s="68"/>
      <c r="AGR31" s="68"/>
      <c r="AGS31" s="68"/>
      <c r="AGT31" s="68"/>
      <c r="AGU31" s="68"/>
      <c r="AGV31" s="68"/>
      <c r="AGW31" s="68"/>
      <c r="AGX31" s="68"/>
      <c r="AGY31" s="68"/>
      <c r="AGZ31" s="68"/>
      <c r="AHA31" s="68"/>
      <c r="AHB31" s="68"/>
      <c r="AHC31" s="68"/>
      <c r="AHD31" s="68"/>
      <c r="AHE31" s="68"/>
      <c r="AHF31" s="68"/>
      <c r="AHG31" s="68"/>
      <c r="AHH31" s="68"/>
      <c r="AHI31" s="68"/>
      <c r="AHJ31" s="68"/>
      <c r="AHK31" s="68"/>
      <c r="AHL31" s="68"/>
      <c r="AHM31" s="68"/>
      <c r="AHN31" s="68"/>
      <c r="AHO31" s="68"/>
      <c r="AHP31" s="68"/>
      <c r="AHQ31" s="68"/>
      <c r="AHR31" s="68"/>
      <c r="AHS31" s="68"/>
      <c r="AHT31" s="68"/>
      <c r="AHU31" s="68"/>
      <c r="AHV31" s="68"/>
      <c r="AHW31" s="68"/>
      <c r="AHX31" s="68"/>
      <c r="AHY31" s="68"/>
      <c r="AHZ31" s="68"/>
      <c r="AIA31" s="68"/>
      <c r="AIB31" s="68"/>
      <c r="AIC31" s="68"/>
      <c r="AID31" s="68"/>
      <c r="AIE31" s="68"/>
      <c r="AIF31" s="68"/>
      <c r="AIG31" s="68"/>
      <c r="AIH31" s="68"/>
      <c r="AII31" s="68"/>
      <c r="AIJ31" s="68"/>
      <c r="AIK31" s="68"/>
      <c r="AIL31" s="68"/>
      <c r="AIM31" s="68"/>
      <c r="AIN31" s="68"/>
      <c r="AIO31" s="68"/>
      <c r="AIP31" s="68"/>
      <c r="AIQ31" s="68"/>
      <c r="AIR31" s="68"/>
      <c r="AIS31" s="68"/>
      <c r="AIT31" s="68"/>
      <c r="AIU31" s="68"/>
      <c r="AIV31" s="68"/>
      <c r="AIW31" s="68"/>
      <c r="AIX31" s="68"/>
      <c r="AIY31" s="68"/>
      <c r="AIZ31" s="68"/>
      <c r="AJA31" s="68"/>
      <c r="AJB31" s="68"/>
      <c r="AJC31" s="68"/>
      <c r="AJD31" s="68"/>
      <c r="AJE31" s="68"/>
      <c r="AJF31" s="68"/>
      <c r="AJG31" s="68"/>
      <c r="AJH31" s="68"/>
      <c r="AJI31" s="68"/>
      <c r="AJJ31" s="68"/>
      <c r="AJK31" s="68"/>
      <c r="AJL31" s="68"/>
      <c r="AJM31" s="68"/>
      <c r="AJN31" s="68"/>
      <c r="AJO31" s="68"/>
      <c r="AJP31" s="68"/>
      <c r="AJQ31" s="68"/>
      <c r="AJR31" s="68"/>
      <c r="AJS31" s="68"/>
      <c r="AJT31" s="68"/>
      <c r="AJU31" s="68"/>
      <c r="AJV31" s="68"/>
      <c r="AJW31" s="68"/>
      <c r="AJX31" s="68"/>
      <c r="AJY31" s="68"/>
      <c r="AJZ31" s="68"/>
      <c r="AKA31" s="68"/>
      <c r="AKB31" s="68"/>
      <c r="AKC31" s="68"/>
      <c r="AKD31" s="68"/>
      <c r="AKE31" s="68"/>
      <c r="AKF31" s="68"/>
      <c r="AKG31" s="68"/>
      <c r="AKH31" s="68"/>
      <c r="AKI31" s="68"/>
      <c r="AKJ31" s="68"/>
      <c r="AKK31" s="68"/>
      <c r="AKL31" s="68"/>
      <c r="AKM31" s="68"/>
      <c r="AKN31" s="68"/>
      <c r="AKO31" s="68"/>
      <c r="AKP31" s="68"/>
      <c r="AKQ31" s="68"/>
      <c r="AKR31" s="68"/>
      <c r="AKS31" s="68"/>
      <c r="AKT31" s="68"/>
      <c r="AKU31" s="68"/>
      <c r="AKV31" s="68"/>
      <c r="AKW31" s="68"/>
      <c r="AKX31" s="68"/>
      <c r="AKY31" s="68"/>
      <c r="AKZ31" s="68"/>
      <c r="ALA31" s="68"/>
      <c r="ALB31" s="68"/>
      <c r="ALC31" s="68"/>
      <c r="ALD31" s="68"/>
      <c r="ALE31" s="68"/>
      <c r="ALF31" s="68"/>
      <c r="ALG31" s="68"/>
      <c r="ALH31" s="68"/>
      <c r="ALI31" s="68"/>
      <c r="ALJ31" s="68"/>
      <c r="ALK31" s="68"/>
      <c r="ALL31" s="68"/>
      <c r="ALM31" s="68"/>
      <c r="ALN31" s="68"/>
      <c r="ALO31" s="68"/>
      <c r="ALP31" s="68"/>
      <c r="ALQ31" s="68"/>
    </row>
    <row r="32" spans="3:1005" ht="15.75" x14ac:dyDescent="0.25">
      <c r="C32" s="2" t="s">
        <v>146</v>
      </c>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c r="JV32" s="61"/>
      <c r="JW32" s="61"/>
      <c r="JX32" s="61"/>
      <c r="JY32" s="61"/>
      <c r="JZ32" s="61"/>
      <c r="KA32" s="61"/>
      <c r="KB32" s="61"/>
      <c r="KC32" s="61"/>
      <c r="KD32" s="61"/>
      <c r="KE32" s="61"/>
      <c r="KF32" s="61"/>
      <c r="KG32" s="61"/>
      <c r="KH32" s="61"/>
      <c r="KI32" s="61"/>
      <c r="KJ32" s="61"/>
      <c r="KK32" s="61"/>
      <c r="KL32" s="61"/>
      <c r="KM32" s="61"/>
      <c r="KN32" s="61"/>
      <c r="KO32" s="61"/>
      <c r="KP32" s="61"/>
      <c r="KQ32" s="61"/>
      <c r="KR32" s="61"/>
      <c r="KS32" s="61"/>
      <c r="KT32" s="61"/>
      <c r="KU32" s="61"/>
      <c r="KV32" s="61"/>
      <c r="KW32" s="61"/>
      <c r="KX32" s="61"/>
      <c r="KY32" s="61"/>
      <c r="KZ32" s="61"/>
      <c r="LA32" s="61"/>
      <c r="LB32" s="61"/>
      <c r="LC32" s="61"/>
      <c r="LD32" s="61"/>
      <c r="LE32" s="61"/>
      <c r="LF32" s="61"/>
      <c r="LG32" s="61"/>
      <c r="LH32" s="61"/>
      <c r="LI32" s="61"/>
      <c r="LJ32" s="61"/>
      <c r="LK32" s="61"/>
      <c r="LL32" s="61"/>
      <c r="LM32" s="61"/>
      <c r="LN32" s="61"/>
      <c r="LO32" s="61"/>
      <c r="LP32" s="61"/>
      <c r="LQ32" s="61"/>
      <c r="LR32" s="61"/>
      <c r="LS32" s="61"/>
      <c r="LT32" s="61"/>
      <c r="LU32" s="61"/>
      <c r="LV32" s="61"/>
      <c r="LW32" s="61"/>
      <c r="LX32" s="61"/>
      <c r="LY32" s="61"/>
      <c r="LZ32" s="61"/>
      <c r="MA32" s="61"/>
      <c r="MB32" s="61"/>
      <c r="MC32" s="61"/>
      <c r="MD32" s="61"/>
      <c r="ME32" s="61"/>
      <c r="MF32" s="61"/>
      <c r="MG32" s="61"/>
      <c r="MH32" s="61"/>
      <c r="MI32" s="61"/>
      <c r="MJ32" s="61"/>
      <c r="MK32" s="61"/>
      <c r="ML32" s="61"/>
      <c r="MM32" s="61"/>
      <c r="MN32" s="61"/>
      <c r="MO32" s="61"/>
      <c r="MP32" s="61"/>
      <c r="MQ32" s="61"/>
      <c r="MR32" s="61"/>
      <c r="MS32" s="61"/>
      <c r="MT32" s="61"/>
      <c r="MU32" s="61"/>
      <c r="MV32" s="61"/>
      <c r="MW32" s="61"/>
      <c r="MX32" s="61"/>
      <c r="MY32" s="61"/>
      <c r="MZ32" s="61"/>
      <c r="NA32" s="61"/>
      <c r="NB32" s="61"/>
      <c r="NC32" s="61"/>
      <c r="ND32" s="61"/>
      <c r="NE32" s="61"/>
      <c r="NF32" s="61"/>
      <c r="NG32" s="61"/>
      <c r="NH32" s="61"/>
      <c r="NI32" s="61"/>
      <c r="NJ32" s="61"/>
      <c r="NK32" s="61"/>
      <c r="NL32" s="61"/>
      <c r="NM32" s="61"/>
      <c r="NN32" s="61"/>
      <c r="NO32" s="61"/>
      <c r="NP32" s="61"/>
      <c r="NQ32" s="61"/>
      <c r="NR32" s="61"/>
      <c r="NS32" s="61"/>
      <c r="NT32" s="61"/>
      <c r="NU32" s="61"/>
      <c r="NV32" s="61"/>
      <c r="NW32" s="61"/>
      <c r="NX32" s="61"/>
      <c r="NY32" s="61"/>
      <c r="NZ32" s="61"/>
      <c r="OA32" s="61"/>
      <c r="OB32" s="61"/>
      <c r="OC32" s="61"/>
      <c r="OD32" s="61"/>
      <c r="OE32" s="61"/>
      <c r="OF32" s="61"/>
      <c r="OG32" s="61"/>
      <c r="OH32" s="61"/>
      <c r="OI32" s="61"/>
      <c r="OJ32" s="61"/>
      <c r="OK32" s="61"/>
      <c r="OL32" s="61"/>
      <c r="OM32" s="61"/>
      <c r="ON32" s="61"/>
      <c r="OO32" s="61"/>
      <c r="OP32" s="61"/>
      <c r="OQ32" s="61"/>
      <c r="OR32" s="61"/>
      <c r="OS32" s="61"/>
      <c r="OT32" s="61"/>
      <c r="OU32" s="61"/>
      <c r="OV32" s="61"/>
      <c r="OW32" s="61"/>
      <c r="OX32" s="61"/>
      <c r="OY32" s="61"/>
      <c r="OZ32" s="61"/>
      <c r="PA32" s="61"/>
      <c r="PB32" s="61"/>
      <c r="PC32" s="61"/>
      <c r="PD32" s="61"/>
      <c r="PE32" s="61"/>
      <c r="PF32" s="61"/>
      <c r="PG32" s="61"/>
      <c r="PH32" s="61"/>
      <c r="PI32" s="61"/>
      <c r="PJ32" s="61"/>
      <c r="PK32" s="61"/>
      <c r="PL32" s="61"/>
      <c r="PM32" s="61"/>
      <c r="PN32" s="61"/>
      <c r="PO32" s="61"/>
      <c r="PP32" s="61"/>
      <c r="PQ32" s="61"/>
      <c r="PR32" s="61"/>
      <c r="PS32" s="61"/>
      <c r="PT32" s="61"/>
      <c r="PU32" s="61"/>
      <c r="PV32" s="61"/>
      <c r="PW32" s="61"/>
      <c r="PX32" s="61"/>
      <c r="PY32" s="61"/>
      <c r="PZ32" s="61"/>
      <c r="QA32" s="61"/>
      <c r="QB32" s="61"/>
      <c r="QC32" s="61"/>
      <c r="QD32" s="61"/>
      <c r="QE32" s="61"/>
      <c r="QF32" s="61"/>
      <c r="QG32" s="61"/>
      <c r="QH32" s="61"/>
      <c r="QI32" s="61"/>
      <c r="QJ32" s="61"/>
      <c r="QK32" s="61"/>
      <c r="QL32" s="61"/>
      <c r="QM32" s="61"/>
      <c r="QN32" s="61"/>
      <c r="QO32" s="61"/>
      <c r="QP32" s="61"/>
      <c r="QQ32" s="61"/>
      <c r="QR32" s="61"/>
      <c r="QS32" s="61"/>
      <c r="QT32" s="61"/>
      <c r="QU32" s="61"/>
      <c r="QV32" s="61"/>
      <c r="QW32" s="61"/>
      <c r="QX32" s="61"/>
      <c r="QY32" s="61"/>
      <c r="QZ32" s="61"/>
      <c r="RA32" s="61"/>
      <c r="RB32" s="61"/>
      <c r="RC32" s="61"/>
      <c r="RD32" s="61"/>
      <c r="RE32" s="61"/>
      <c r="RF32" s="61"/>
      <c r="RG32" s="61"/>
      <c r="RH32" s="61"/>
      <c r="RI32" s="61"/>
      <c r="RJ32" s="61"/>
      <c r="RK32" s="61"/>
      <c r="RL32" s="61"/>
      <c r="RM32" s="61"/>
      <c r="RN32" s="61"/>
      <c r="RO32" s="61"/>
      <c r="RP32" s="61"/>
      <c r="RQ32" s="61"/>
      <c r="RR32" s="61"/>
      <c r="RS32" s="61"/>
      <c r="RT32" s="61"/>
      <c r="RU32" s="61"/>
      <c r="RV32" s="61"/>
      <c r="RW32" s="61"/>
      <c r="RX32" s="61"/>
      <c r="RY32" s="61"/>
      <c r="RZ32" s="61"/>
      <c r="SA32" s="61"/>
      <c r="SB32" s="61"/>
      <c r="SC32" s="61"/>
      <c r="SD32" s="61"/>
      <c r="SE32" s="61"/>
      <c r="SF32" s="61"/>
      <c r="SG32" s="61"/>
      <c r="SH32" s="61"/>
      <c r="SI32" s="61"/>
      <c r="SJ32" s="61"/>
      <c r="SK32" s="61"/>
      <c r="SL32" s="61"/>
      <c r="SM32" s="61"/>
      <c r="SN32" s="61"/>
      <c r="SO32" s="61"/>
      <c r="SP32" s="61"/>
      <c r="SQ32" s="61"/>
      <c r="SR32" s="61"/>
      <c r="SS32" s="61"/>
      <c r="ST32" s="61"/>
      <c r="SU32" s="61"/>
      <c r="SV32" s="61"/>
      <c r="SW32" s="61"/>
      <c r="SX32" s="61"/>
      <c r="SY32" s="61"/>
      <c r="SZ32" s="61"/>
      <c r="TA32" s="61"/>
      <c r="TB32" s="61"/>
      <c r="TC32" s="61"/>
      <c r="TD32" s="61"/>
      <c r="TE32" s="61"/>
      <c r="TF32" s="61"/>
      <c r="TG32" s="61"/>
      <c r="TH32" s="61"/>
      <c r="TI32" s="61"/>
      <c r="TJ32" s="61"/>
      <c r="TK32" s="61"/>
      <c r="TL32" s="61"/>
      <c r="TM32" s="61"/>
      <c r="TN32" s="61"/>
      <c r="TO32" s="61"/>
      <c r="TP32" s="61"/>
      <c r="TQ32" s="61"/>
      <c r="TR32" s="61"/>
      <c r="TS32" s="61"/>
      <c r="TT32" s="61"/>
      <c r="TU32" s="61"/>
      <c r="TV32" s="61"/>
      <c r="TW32" s="61"/>
      <c r="TX32" s="61"/>
      <c r="TY32" s="61"/>
      <c r="TZ32" s="61"/>
      <c r="UA32" s="61"/>
      <c r="UB32" s="61"/>
      <c r="UC32" s="61"/>
      <c r="UD32" s="61"/>
      <c r="UE32" s="61"/>
      <c r="UF32" s="61"/>
      <c r="UG32" s="61"/>
      <c r="UH32" s="61"/>
      <c r="UI32" s="61"/>
      <c r="UJ32" s="61"/>
      <c r="UK32" s="61"/>
      <c r="UL32" s="61"/>
      <c r="UM32" s="61"/>
      <c r="UN32" s="61"/>
      <c r="UO32" s="61"/>
      <c r="UP32" s="61"/>
      <c r="UQ32" s="61"/>
      <c r="UR32" s="61"/>
      <c r="US32" s="61"/>
      <c r="UT32" s="61"/>
      <c r="UU32" s="61"/>
      <c r="UV32" s="61"/>
      <c r="UW32" s="61"/>
      <c r="UX32" s="61"/>
      <c r="UY32" s="61"/>
      <c r="UZ32" s="61"/>
      <c r="VA32" s="61"/>
      <c r="VB32" s="61"/>
      <c r="VC32" s="61"/>
      <c r="VD32" s="61"/>
      <c r="VE32" s="61"/>
      <c r="VF32" s="61"/>
      <c r="VG32" s="61"/>
      <c r="VH32" s="61"/>
      <c r="VI32" s="61"/>
      <c r="VJ32" s="61"/>
      <c r="VK32" s="61"/>
      <c r="VL32" s="61"/>
      <c r="VM32" s="61"/>
      <c r="VN32" s="61"/>
      <c r="VO32" s="61"/>
      <c r="VP32" s="61"/>
      <c r="VQ32" s="61"/>
      <c r="VR32" s="61"/>
      <c r="VS32" s="61"/>
      <c r="VT32" s="61"/>
      <c r="VU32" s="61"/>
      <c r="VV32" s="61"/>
      <c r="VW32" s="61"/>
      <c r="VX32" s="61"/>
      <c r="VY32" s="61"/>
      <c r="VZ32" s="61"/>
      <c r="WA32" s="61"/>
      <c r="WB32" s="61"/>
      <c r="WC32" s="61"/>
      <c r="WD32" s="61"/>
      <c r="WE32" s="61"/>
      <c r="WF32" s="61"/>
      <c r="WG32" s="61"/>
      <c r="WH32" s="61"/>
      <c r="WI32" s="61"/>
      <c r="WJ32" s="61"/>
      <c r="WK32" s="61"/>
      <c r="WL32" s="61"/>
      <c r="WM32" s="61"/>
      <c r="WN32" s="61"/>
      <c r="WO32" s="61"/>
      <c r="WP32" s="61"/>
      <c r="WQ32" s="61"/>
      <c r="WR32" s="61"/>
      <c r="WS32" s="61"/>
      <c r="WT32" s="61"/>
      <c r="WU32" s="61"/>
      <c r="WV32" s="61"/>
      <c r="WW32" s="61"/>
      <c r="WX32" s="61"/>
      <c r="WY32" s="61"/>
      <c r="WZ32" s="61"/>
      <c r="XA32" s="61"/>
      <c r="XB32" s="61"/>
      <c r="XC32" s="61"/>
      <c r="XD32" s="61"/>
      <c r="XE32" s="61"/>
      <c r="XF32" s="61"/>
      <c r="XG32" s="61"/>
      <c r="XH32" s="61"/>
      <c r="XI32" s="61"/>
      <c r="XJ32" s="61"/>
      <c r="XK32" s="61"/>
      <c r="XL32" s="61"/>
      <c r="XM32" s="61"/>
      <c r="XN32" s="61"/>
      <c r="XO32" s="61"/>
      <c r="XP32" s="61"/>
      <c r="XQ32" s="61"/>
      <c r="XR32" s="61"/>
      <c r="XS32" s="61"/>
      <c r="XT32" s="61"/>
      <c r="XU32" s="61"/>
      <c r="XV32" s="61"/>
      <c r="XW32" s="61"/>
      <c r="XX32" s="61"/>
      <c r="XY32" s="61"/>
      <c r="XZ32" s="61"/>
      <c r="YA32" s="61"/>
      <c r="YB32" s="61"/>
      <c r="YC32" s="61"/>
      <c r="YD32" s="61"/>
      <c r="YE32" s="61"/>
      <c r="YF32" s="61"/>
      <c r="YG32" s="61"/>
      <c r="YH32" s="61"/>
      <c r="YI32" s="61"/>
      <c r="YJ32" s="61"/>
      <c r="YK32" s="61"/>
      <c r="YL32" s="61"/>
      <c r="YM32" s="61"/>
      <c r="YN32" s="61"/>
      <c r="YO32" s="61"/>
      <c r="YP32" s="61"/>
      <c r="YQ32" s="61"/>
      <c r="YR32" s="61"/>
      <c r="YS32" s="61"/>
      <c r="YT32" s="61"/>
      <c r="YU32" s="61"/>
      <c r="YV32" s="61"/>
      <c r="YW32" s="61"/>
      <c r="YX32" s="61"/>
      <c r="YY32" s="61"/>
      <c r="YZ32" s="61"/>
      <c r="ZA32" s="61"/>
      <c r="ZB32" s="61"/>
      <c r="ZC32" s="61"/>
      <c r="ZD32" s="61"/>
      <c r="ZE32" s="61"/>
      <c r="ZF32" s="61"/>
      <c r="ZG32" s="61"/>
      <c r="ZH32" s="61"/>
      <c r="ZI32" s="61"/>
      <c r="ZJ32" s="61"/>
      <c r="ZK32" s="61"/>
      <c r="ZL32" s="61"/>
      <c r="ZM32" s="61"/>
      <c r="ZN32" s="61"/>
      <c r="ZO32" s="61"/>
      <c r="ZP32" s="61"/>
      <c r="ZQ32" s="61"/>
      <c r="ZR32" s="61"/>
      <c r="ZS32" s="61"/>
      <c r="ZT32" s="61"/>
      <c r="ZU32" s="61"/>
      <c r="ZV32" s="61"/>
      <c r="ZW32" s="61"/>
      <c r="ZX32" s="61"/>
      <c r="ZY32" s="61"/>
      <c r="ZZ32" s="61"/>
      <c r="AAA32" s="61"/>
      <c r="AAB32" s="61"/>
      <c r="AAC32" s="61"/>
      <c r="AAD32" s="61"/>
      <c r="AAE32" s="61"/>
      <c r="AAF32" s="61"/>
      <c r="AAG32" s="61"/>
      <c r="AAH32" s="61"/>
      <c r="AAI32" s="61"/>
      <c r="AAJ32" s="61"/>
      <c r="AAK32" s="61"/>
      <c r="AAL32" s="61"/>
      <c r="AAM32" s="61"/>
      <c r="AAN32" s="61"/>
      <c r="AAO32" s="61"/>
      <c r="AAP32" s="61"/>
      <c r="AAQ32" s="61"/>
      <c r="AAR32" s="61"/>
      <c r="AAS32" s="61"/>
      <c r="AAT32" s="61"/>
      <c r="AAU32" s="61"/>
      <c r="AAV32" s="61"/>
      <c r="AAW32" s="61"/>
      <c r="AAX32" s="61"/>
      <c r="AAY32" s="61"/>
      <c r="AAZ32" s="61"/>
      <c r="ABA32" s="61"/>
      <c r="ABB32" s="61"/>
      <c r="ABC32" s="61"/>
      <c r="ABD32" s="61"/>
      <c r="ABE32" s="61"/>
      <c r="ABF32" s="61"/>
      <c r="ABG32" s="61"/>
      <c r="ABH32" s="61"/>
      <c r="ABI32" s="61"/>
      <c r="ABJ32" s="61"/>
      <c r="ABK32" s="61"/>
      <c r="ABL32" s="61"/>
      <c r="ABM32" s="61"/>
      <c r="ABN32" s="61"/>
      <c r="ABO32" s="61"/>
      <c r="ABP32" s="61"/>
      <c r="ABQ32" s="61"/>
      <c r="ABR32" s="61"/>
      <c r="ABS32" s="61"/>
      <c r="ABT32" s="61"/>
      <c r="ABU32" s="61"/>
      <c r="ABV32" s="61"/>
      <c r="ABW32" s="61"/>
      <c r="ABX32" s="61"/>
      <c r="ABY32" s="61"/>
      <c r="ABZ32" s="61"/>
      <c r="ACA32" s="61"/>
      <c r="ACB32" s="61"/>
      <c r="ACC32" s="61"/>
      <c r="ACD32" s="61"/>
      <c r="ACE32" s="61"/>
      <c r="ACF32" s="61"/>
      <c r="ACG32" s="61"/>
      <c r="ACH32" s="61"/>
      <c r="ACI32" s="61"/>
      <c r="ACJ32" s="61"/>
      <c r="ACK32" s="61"/>
      <c r="ACL32" s="61"/>
      <c r="ACM32" s="61"/>
      <c r="ACN32" s="61"/>
      <c r="ACO32" s="61"/>
      <c r="ACP32" s="61"/>
      <c r="ACQ32" s="61"/>
      <c r="ACR32" s="61"/>
      <c r="ACS32" s="61"/>
      <c r="ACT32" s="61"/>
      <c r="ACU32" s="61"/>
      <c r="ACV32" s="61"/>
      <c r="ACW32" s="61"/>
      <c r="ACX32" s="61"/>
      <c r="ACY32" s="61"/>
      <c r="ACZ32" s="61"/>
      <c r="ADA32" s="61"/>
      <c r="ADB32" s="61"/>
      <c r="ADC32" s="61"/>
      <c r="ADD32" s="61"/>
      <c r="ADE32" s="61"/>
      <c r="ADF32" s="61"/>
      <c r="ADG32" s="61"/>
      <c r="ADH32" s="61"/>
      <c r="ADI32" s="61"/>
      <c r="ADJ32" s="61"/>
      <c r="ADK32" s="61"/>
      <c r="ADL32" s="61"/>
      <c r="ADM32" s="61"/>
      <c r="ADN32" s="61"/>
      <c r="ADO32" s="61"/>
      <c r="ADP32" s="61"/>
      <c r="ADQ32" s="61"/>
      <c r="ADR32" s="61"/>
      <c r="ADS32" s="61"/>
      <c r="ADT32" s="61"/>
      <c r="ADU32" s="61"/>
      <c r="ADV32" s="61"/>
      <c r="ADW32" s="61"/>
      <c r="ADX32" s="61"/>
      <c r="ADY32" s="61"/>
      <c r="ADZ32" s="61"/>
      <c r="AEA32" s="61"/>
      <c r="AEB32" s="61"/>
      <c r="AEC32" s="61"/>
      <c r="AED32" s="61"/>
      <c r="AEE32" s="61"/>
      <c r="AEF32" s="61"/>
      <c r="AEG32" s="61"/>
      <c r="AEH32" s="61"/>
      <c r="AEI32" s="61"/>
      <c r="AEJ32" s="61"/>
      <c r="AEK32" s="61"/>
      <c r="AEL32" s="61"/>
      <c r="AEM32" s="61"/>
      <c r="AEN32" s="61"/>
      <c r="AEO32" s="61"/>
      <c r="AEP32" s="61"/>
      <c r="AEQ32" s="61"/>
      <c r="AER32" s="61"/>
      <c r="AES32" s="61"/>
      <c r="AET32" s="61"/>
      <c r="AEU32" s="61"/>
      <c r="AEV32" s="61"/>
      <c r="AEW32" s="61"/>
      <c r="AEX32" s="61"/>
      <c r="AEY32" s="61"/>
      <c r="AEZ32" s="61"/>
      <c r="AFA32" s="61"/>
      <c r="AFB32" s="61"/>
      <c r="AFC32" s="61"/>
      <c r="AFD32" s="61"/>
      <c r="AFE32" s="61"/>
      <c r="AFF32" s="61"/>
      <c r="AFG32" s="61"/>
      <c r="AFH32" s="61"/>
      <c r="AFI32" s="61"/>
      <c r="AFJ32" s="61"/>
      <c r="AFK32" s="61"/>
      <c r="AFL32" s="61"/>
      <c r="AFM32" s="61"/>
      <c r="AFN32" s="61"/>
      <c r="AFO32" s="61"/>
      <c r="AFP32" s="61"/>
      <c r="AFQ32" s="61"/>
      <c r="AFR32" s="61"/>
      <c r="AFS32" s="61"/>
      <c r="AFT32" s="61"/>
      <c r="AFU32" s="61"/>
      <c r="AFV32" s="61"/>
      <c r="AFW32" s="61"/>
      <c r="AFX32" s="61"/>
      <c r="AFY32" s="61"/>
      <c r="AFZ32" s="61"/>
      <c r="AGA32" s="61"/>
      <c r="AGB32" s="61"/>
      <c r="AGC32" s="61"/>
      <c r="AGD32" s="61"/>
      <c r="AGE32" s="61"/>
      <c r="AGF32" s="61"/>
      <c r="AGG32" s="61"/>
      <c r="AGH32" s="61"/>
      <c r="AGI32" s="61"/>
      <c r="AGJ32" s="61"/>
      <c r="AGK32" s="61"/>
      <c r="AGL32" s="61"/>
      <c r="AGM32" s="61"/>
      <c r="AGN32" s="61"/>
      <c r="AGO32" s="61"/>
      <c r="AGP32" s="61"/>
      <c r="AGQ32" s="61"/>
      <c r="AGR32" s="61"/>
      <c r="AGS32" s="61"/>
      <c r="AGT32" s="61"/>
      <c r="AGU32" s="61"/>
      <c r="AGV32" s="61"/>
      <c r="AGW32" s="61"/>
      <c r="AGX32" s="61"/>
      <c r="AGY32" s="61"/>
      <c r="AGZ32" s="61"/>
      <c r="AHA32" s="61"/>
      <c r="AHB32" s="61"/>
      <c r="AHC32" s="61"/>
      <c r="AHD32" s="61"/>
      <c r="AHE32" s="61"/>
      <c r="AHF32" s="61"/>
      <c r="AHG32" s="61"/>
      <c r="AHH32" s="61"/>
      <c r="AHI32" s="61"/>
      <c r="AHJ32" s="61"/>
      <c r="AHK32" s="61"/>
      <c r="AHL32" s="61"/>
      <c r="AHM32" s="61"/>
      <c r="AHN32" s="61"/>
      <c r="AHO32" s="61"/>
      <c r="AHP32" s="61"/>
      <c r="AHQ32" s="61"/>
      <c r="AHR32" s="61"/>
      <c r="AHS32" s="61"/>
      <c r="AHT32" s="61"/>
      <c r="AHU32" s="61"/>
      <c r="AHV32" s="61"/>
      <c r="AHW32" s="61"/>
      <c r="AHX32" s="61"/>
      <c r="AHY32" s="61"/>
      <c r="AHZ32" s="61"/>
      <c r="AIA32" s="61"/>
      <c r="AIB32" s="61"/>
      <c r="AIC32" s="61"/>
      <c r="AID32" s="61"/>
      <c r="AIE32" s="61"/>
      <c r="AIF32" s="61"/>
      <c r="AIG32" s="61"/>
      <c r="AIH32" s="61"/>
      <c r="AII32" s="61"/>
      <c r="AIJ32" s="61"/>
      <c r="AIK32" s="61"/>
      <c r="AIL32" s="61"/>
      <c r="AIM32" s="61"/>
      <c r="AIN32" s="61"/>
      <c r="AIO32" s="61"/>
      <c r="AIP32" s="61"/>
      <c r="AIQ32" s="61"/>
      <c r="AIR32" s="61"/>
      <c r="AIS32" s="61"/>
      <c r="AIT32" s="61"/>
      <c r="AIU32" s="61"/>
      <c r="AIV32" s="61"/>
      <c r="AIW32" s="61"/>
      <c r="AIX32" s="61"/>
      <c r="AIY32" s="61"/>
      <c r="AIZ32" s="61"/>
      <c r="AJA32" s="61"/>
      <c r="AJB32" s="61"/>
      <c r="AJC32" s="61"/>
      <c r="AJD32" s="61"/>
      <c r="AJE32" s="61"/>
      <c r="AJF32" s="61"/>
      <c r="AJG32" s="61"/>
      <c r="AJH32" s="61"/>
      <c r="AJI32" s="61"/>
      <c r="AJJ32" s="61"/>
      <c r="AJK32" s="61"/>
      <c r="AJL32" s="61"/>
      <c r="AJM32" s="61"/>
      <c r="AJN32" s="61"/>
      <c r="AJO32" s="61"/>
      <c r="AJP32" s="61"/>
      <c r="AJQ32" s="61"/>
      <c r="AJR32" s="61"/>
      <c r="AJS32" s="61"/>
      <c r="AJT32" s="61"/>
      <c r="AJU32" s="61"/>
      <c r="AJV32" s="61"/>
      <c r="AJW32" s="61"/>
      <c r="AJX32" s="61"/>
      <c r="AJY32" s="61"/>
      <c r="AJZ32" s="61"/>
      <c r="AKA32" s="61"/>
      <c r="AKB32" s="61"/>
      <c r="AKC32" s="61"/>
      <c r="AKD32" s="61"/>
      <c r="AKE32" s="61"/>
      <c r="AKF32" s="61"/>
      <c r="AKG32" s="61"/>
      <c r="AKH32" s="61"/>
      <c r="AKI32" s="61"/>
      <c r="AKJ32" s="61"/>
      <c r="AKK32" s="61"/>
      <c r="AKL32" s="61"/>
      <c r="AKM32" s="61"/>
      <c r="AKN32" s="61"/>
      <c r="AKO32" s="61"/>
      <c r="AKP32" s="61"/>
      <c r="AKQ32" s="61"/>
      <c r="AKR32" s="61"/>
      <c r="AKS32" s="61"/>
      <c r="AKT32" s="61"/>
      <c r="AKU32" s="61"/>
      <c r="AKV32" s="61"/>
      <c r="AKW32" s="61"/>
      <c r="AKX32" s="61"/>
      <c r="AKY32" s="61"/>
      <c r="AKZ32" s="61"/>
      <c r="ALA32" s="61"/>
      <c r="ALB32" s="61"/>
      <c r="ALC32" s="61"/>
      <c r="ALD32" s="61"/>
      <c r="ALE32" s="61"/>
      <c r="ALF32" s="61"/>
      <c r="ALG32" s="61"/>
      <c r="ALH32" s="61"/>
      <c r="ALI32" s="61"/>
      <c r="ALJ32" s="61"/>
      <c r="ALK32" s="61"/>
      <c r="ALL32" s="61"/>
      <c r="ALM32" s="61"/>
      <c r="ALN32" s="61"/>
      <c r="ALO32" s="61"/>
      <c r="ALP32" s="61"/>
      <c r="ALQ32" s="61"/>
    </row>
    <row r="33" spans="2:1005" ht="15.75" x14ac:dyDescent="0.25">
      <c r="C33" s="2" t="s">
        <v>147</v>
      </c>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c r="AKH33" s="61"/>
      <c r="AKI33" s="61"/>
      <c r="AKJ33" s="61"/>
      <c r="AKK33" s="61"/>
      <c r="AKL33" s="61"/>
      <c r="AKM33" s="61"/>
      <c r="AKN33" s="61"/>
      <c r="AKO33" s="61"/>
      <c r="AKP33" s="61"/>
      <c r="AKQ33" s="61"/>
      <c r="AKR33" s="61"/>
      <c r="AKS33" s="61"/>
      <c r="AKT33" s="61"/>
      <c r="AKU33" s="61"/>
      <c r="AKV33" s="61"/>
      <c r="AKW33" s="61"/>
      <c r="AKX33" s="61"/>
      <c r="AKY33" s="61"/>
      <c r="AKZ33" s="61"/>
      <c r="ALA33" s="61"/>
      <c r="ALB33" s="61"/>
      <c r="ALC33" s="61"/>
      <c r="ALD33" s="61"/>
      <c r="ALE33" s="61"/>
      <c r="ALF33" s="61"/>
      <c r="ALG33" s="61"/>
      <c r="ALH33" s="61"/>
      <c r="ALI33" s="61"/>
      <c r="ALJ33" s="61"/>
      <c r="ALK33" s="61"/>
      <c r="ALL33" s="61"/>
      <c r="ALM33" s="61"/>
      <c r="ALN33" s="61"/>
      <c r="ALO33" s="61"/>
      <c r="ALP33" s="61"/>
      <c r="ALQ33" s="61"/>
    </row>
    <row r="34" spans="2:1005" ht="15.75" x14ac:dyDescent="0.25">
      <c r="C34" s="2" t="s">
        <v>148</v>
      </c>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c r="ZK34" s="61"/>
      <c r="ZL34" s="61"/>
      <c r="ZM34" s="61"/>
      <c r="ZN34" s="61"/>
      <c r="ZO34" s="61"/>
      <c r="ZP34" s="61"/>
      <c r="ZQ34" s="61"/>
      <c r="ZR34" s="61"/>
      <c r="ZS34" s="61"/>
      <c r="ZT34" s="61"/>
      <c r="ZU34" s="61"/>
      <c r="ZV34" s="61"/>
      <c r="ZW34" s="61"/>
      <c r="ZX34" s="61"/>
      <c r="ZY34" s="61"/>
      <c r="ZZ34" s="61"/>
      <c r="AAA34" s="61"/>
      <c r="AAB34" s="61"/>
      <c r="AAC34" s="61"/>
      <c r="AAD34" s="61"/>
      <c r="AAE34" s="61"/>
      <c r="AAF34" s="61"/>
      <c r="AAG34" s="61"/>
      <c r="AAH34" s="61"/>
      <c r="AAI34" s="61"/>
      <c r="AAJ34" s="61"/>
      <c r="AAK34" s="61"/>
      <c r="AAL34" s="61"/>
      <c r="AAM34" s="61"/>
      <c r="AAN34" s="61"/>
      <c r="AAO34" s="61"/>
      <c r="AAP34" s="61"/>
      <c r="AAQ34" s="61"/>
      <c r="AAR34" s="61"/>
      <c r="AAS34" s="61"/>
      <c r="AAT34" s="61"/>
      <c r="AAU34" s="61"/>
      <c r="AAV34" s="61"/>
      <c r="AAW34" s="61"/>
      <c r="AAX34" s="61"/>
      <c r="AAY34" s="61"/>
      <c r="AAZ34" s="61"/>
      <c r="ABA34" s="61"/>
      <c r="ABB34" s="61"/>
      <c r="ABC34" s="61"/>
      <c r="ABD34" s="61"/>
      <c r="ABE34" s="61"/>
      <c r="ABF34" s="61"/>
      <c r="ABG34" s="61"/>
      <c r="ABH34" s="61"/>
      <c r="ABI34" s="61"/>
      <c r="ABJ34" s="61"/>
      <c r="ABK34" s="61"/>
      <c r="ABL34" s="61"/>
      <c r="ABM34" s="61"/>
      <c r="ABN34" s="61"/>
      <c r="ABO34" s="61"/>
      <c r="ABP34" s="61"/>
      <c r="ABQ34" s="61"/>
      <c r="ABR34" s="61"/>
      <c r="ABS34" s="61"/>
      <c r="ABT34" s="61"/>
      <c r="ABU34" s="61"/>
      <c r="ABV34" s="61"/>
      <c r="ABW34" s="61"/>
      <c r="ABX34" s="61"/>
      <c r="ABY34" s="61"/>
      <c r="ABZ34" s="61"/>
      <c r="ACA34" s="61"/>
      <c r="ACB34" s="61"/>
      <c r="ACC34" s="61"/>
      <c r="ACD34" s="61"/>
      <c r="ACE34" s="61"/>
      <c r="ACF34" s="61"/>
      <c r="ACG34" s="61"/>
      <c r="ACH34" s="61"/>
      <c r="ACI34" s="61"/>
      <c r="ACJ34" s="61"/>
      <c r="ACK34" s="61"/>
      <c r="ACL34" s="61"/>
      <c r="ACM34" s="61"/>
      <c r="ACN34" s="61"/>
      <c r="ACO34" s="61"/>
      <c r="ACP34" s="61"/>
      <c r="ACQ34" s="61"/>
      <c r="ACR34" s="61"/>
      <c r="ACS34" s="61"/>
      <c r="ACT34" s="61"/>
      <c r="ACU34" s="61"/>
      <c r="ACV34" s="61"/>
      <c r="ACW34" s="61"/>
      <c r="ACX34" s="61"/>
      <c r="ACY34" s="61"/>
      <c r="ACZ34" s="61"/>
      <c r="ADA34" s="61"/>
      <c r="ADB34" s="61"/>
      <c r="ADC34" s="61"/>
      <c r="ADD34" s="61"/>
      <c r="ADE34" s="61"/>
      <c r="ADF34" s="61"/>
      <c r="ADG34" s="61"/>
      <c r="ADH34" s="61"/>
      <c r="ADI34" s="61"/>
      <c r="ADJ34" s="61"/>
      <c r="ADK34" s="61"/>
      <c r="ADL34" s="61"/>
      <c r="ADM34" s="61"/>
      <c r="ADN34" s="61"/>
      <c r="ADO34" s="61"/>
      <c r="ADP34" s="61"/>
      <c r="ADQ34" s="61"/>
      <c r="ADR34" s="61"/>
      <c r="ADS34" s="61"/>
      <c r="ADT34" s="61"/>
      <c r="ADU34" s="61"/>
      <c r="ADV34" s="61"/>
      <c r="ADW34" s="61"/>
      <c r="ADX34" s="61"/>
      <c r="ADY34" s="61"/>
      <c r="ADZ34" s="61"/>
      <c r="AEA34" s="61"/>
      <c r="AEB34" s="61"/>
      <c r="AEC34" s="61"/>
      <c r="AED34" s="61"/>
      <c r="AEE34" s="61"/>
      <c r="AEF34" s="61"/>
      <c r="AEG34" s="61"/>
      <c r="AEH34" s="61"/>
      <c r="AEI34" s="61"/>
      <c r="AEJ34" s="61"/>
      <c r="AEK34" s="61"/>
      <c r="AEL34" s="61"/>
      <c r="AEM34" s="61"/>
      <c r="AEN34" s="61"/>
      <c r="AEO34" s="61"/>
      <c r="AEP34" s="61"/>
      <c r="AEQ34" s="61"/>
      <c r="AER34" s="61"/>
      <c r="AES34" s="61"/>
      <c r="AET34" s="61"/>
      <c r="AEU34" s="61"/>
      <c r="AEV34" s="61"/>
      <c r="AEW34" s="61"/>
      <c r="AEX34" s="61"/>
      <c r="AEY34" s="61"/>
      <c r="AEZ34" s="61"/>
      <c r="AFA34" s="61"/>
      <c r="AFB34" s="61"/>
      <c r="AFC34" s="61"/>
      <c r="AFD34" s="61"/>
      <c r="AFE34" s="61"/>
      <c r="AFF34" s="61"/>
      <c r="AFG34" s="61"/>
      <c r="AFH34" s="61"/>
      <c r="AFI34" s="61"/>
      <c r="AFJ34" s="61"/>
      <c r="AFK34" s="61"/>
      <c r="AFL34" s="61"/>
      <c r="AFM34" s="61"/>
      <c r="AFN34" s="61"/>
      <c r="AFO34" s="61"/>
      <c r="AFP34" s="61"/>
      <c r="AFQ34" s="61"/>
      <c r="AFR34" s="61"/>
      <c r="AFS34" s="61"/>
      <c r="AFT34" s="61"/>
      <c r="AFU34" s="61"/>
      <c r="AFV34" s="61"/>
      <c r="AFW34" s="61"/>
      <c r="AFX34" s="61"/>
      <c r="AFY34" s="61"/>
      <c r="AFZ34" s="61"/>
      <c r="AGA34" s="61"/>
      <c r="AGB34" s="61"/>
      <c r="AGC34" s="61"/>
      <c r="AGD34" s="61"/>
      <c r="AGE34" s="61"/>
      <c r="AGF34" s="61"/>
      <c r="AGG34" s="61"/>
      <c r="AGH34" s="61"/>
      <c r="AGI34" s="61"/>
      <c r="AGJ34" s="61"/>
      <c r="AGK34" s="61"/>
      <c r="AGL34" s="61"/>
      <c r="AGM34" s="61"/>
      <c r="AGN34" s="61"/>
      <c r="AGO34" s="61"/>
      <c r="AGP34" s="61"/>
      <c r="AGQ34" s="61"/>
      <c r="AGR34" s="61"/>
      <c r="AGS34" s="61"/>
      <c r="AGT34" s="61"/>
      <c r="AGU34" s="61"/>
      <c r="AGV34" s="61"/>
      <c r="AGW34" s="61"/>
      <c r="AGX34" s="61"/>
      <c r="AGY34" s="61"/>
      <c r="AGZ34" s="61"/>
      <c r="AHA34" s="61"/>
      <c r="AHB34" s="61"/>
      <c r="AHC34" s="61"/>
      <c r="AHD34" s="61"/>
      <c r="AHE34" s="61"/>
      <c r="AHF34" s="61"/>
      <c r="AHG34" s="61"/>
      <c r="AHH34" s="61"/>
      <c r="AHI34" s="61"/>
      <c r="AHJ34" s="61"/>
      <c r="AHK34" s="61"/>
      <c r="AHL34" s="61"/>
      <c r="AHM34" s="61"/>
      <c r="AHN34" s="61"/>
      <c r="AHO34" s="61"/>
      <c r="AHP34" s="61"/>
      <c r="AHQ34" s="61"/>
      <c r="AHR34" s="61"/>
      <c r="AHS34" s="61"/>
      <c r="AHT34" s="61"/>
      <c r="AHU34" s="61"/>
      <c r="AHV34" s="61"/>
      <c r="AHW34" s="61"/>
      <c r="AHX34" s="61"/>
      <c r="AHY34" s="61"/>
      <c r="AHZ34" s="61"/>
      <c r="AIA34" s="61"/>
      <c r="AIB34" s="61"/>
      <c r="AIC34" s="61"/>
      <c r="AID34" s="61"/>
      <c r="AIE34" s="61"/>
      <c r="AIF34" s="61"/>
      <c r="AIG34" s="61"/>
      <c r="AIH34" s="61"/>
      <c r="AII34" s="61"/>
      <c r="AIJ34" s="61"/>
      <c r="AIK34" s="61"/>
      <c r="AIL34" s="61"/>
      <c r="AIM34" s="61"/>
      <c r="AIN34" s="61"/>
      <c r="AIO34" s="61"/>
      <c r="AIP34" s="61"/>
      <c r="AIQ34" s="61"/>
      <c r="AIR34" s="61"/>
      <c r="AIS34" s="61"/>
      <c r="AIT34" s="61"/>
      <c r="AIU34" s="61"/>
      <c r="AIV34" s="61"/>
      <c r="AIW34" s="61"/>
      <c r="AIX34" s="61"/>
      <c r="AIY34" s="61"/>
      <c r="AIZ34" s="61"/>
      <c r="AJA34" s="61"/>
      <c r="AJB34" s="61"/>
      <c r="AJC34" s="61"/>
      <c r="AJD34" s="61"/>
      <c r="AJE34" s="61"/>
      <c r="AJF34" s="61"/>
      <c r="AJG34" s="61"/>
      <c r="AJH34" s="61"/>
      <c r="AJI34" s="61"/>
      <c r="AJJ34" s="61"/>
      <c r="AJK34" s="61"/>
      <c r="AJL34" s="61"/>
      <c r="AJM34" s="61"/>
      <c r="AJN34" s="61"/>
      <c r="AJO34" s="61"/>
      <c r="AJP34" s="61"/>
      <c r="AJQ34" s="61"/>
      <c r="AJR34" s="61"/>
      <c r="AJS34" s="61"/>
      <c r="AJT34" s="61"/>
      <c r="AJU34" s="61"/>
      <c r="AJV34" s="61"/>
      <c r="AJW34" s="61"/>
      <c r="AJX34" s="61"/>
      <c r="AJY34" s="61"/>
      <c r="AJZ34" s="61"/>
      <c r="AKA34" s="61"/>
      <c r="AKB34" s="61"/>
      <c r="AKC34" s="61"/>
      <c r="AKD34" s="61"/>
      <c r="AKE34" s="61"/>
      <c r="AKF34" s="61"/>
      <c r="AKG34" s="61"/>
      <c r="AKH34" s="61"/>
      <c r="AKI34" s="61"/>
      <c r="AKJ34" s="61"/>
      <c r="AKK34" s="61"/>
      <c r="AKL34" s="61"/>
      <c r="AKM34" s="61"/>
      <c r="AKN34" s="61"/>
      <c r="AKO34" s="61"/>
      <c r="AKP34" s="61"/>
      <c r="AKQ34" s="61"/>
      <c r="AKR34" s="61"/>
      <c r="AKS34" s="61"/>
      <c r="AKT34" s="61"/>
      <c r="AKU34" s="61"/>
      <c r="AKV34" s="61"/>
      <c r="AKW34" s="61"/>
      <c r="AKX34" s="61"/>
      <c r="AKY34" s="61"/>
      <c r="AKZ34" s="61"/>
      <c r="ALA34" s="61"/>
      <c r="ALB34" s="61"/>
      <c r="ALC34" s="61"/>
      <c r="ALD34" s="61"/>
      <c r="ALE34" s="61"/>
      <c r="ALF34" s="61"/>
      <c r="ALG34" s="61"/>
      <c r="ALH34" s="61"/>
      <c r="ALI34" s="61"/>
      <c r="ALJ34" s="61"/>
      <c r="ALK34" s="61"/>
      <c r="ALL34" s="61"/>
      <c r="ALM34" s="61"/>
      <c r="ALN34" s="61"/>
      <c r="ALO34" s="61"/>
      <c r="ALP34" s="61"/>
      <c r="ALQ34" s="61"/>
    </row>
    <row r="35" spans="2:1005" x14ac:dyDescent="0.25">
      <c r="C35" s="72" t="s">
        <v>149</v>
      </c>
      <c r="E35" s="72"/>
      <c r="F35" s="73" t="str">
        <f>_xlfn.IFNA(VLOOKUP(F21,$I$5:$J$11,2,0),"")</f>
        <v/>
      </c>
      <c r="G35" s="73" t="str">
        <f t="shared" ref="G35:BR35" si="0">_xlfn.IFNA(VLOOKUP(G21,$I$5:$J$11,2,0),"")</f>
        <v/>
      </c>
      <c r="H35" s="73" t="str">
        <f t="shared" si="0"/>
        <v/>
      </c>
      <c r="I35" s="73" t="str">
        <f t="shared" si="0"/>
        <v/>
      </c>
      <c r="J35" s="73" t="str">
        <f t="shared" si="0"/>
        <v/>
      </c>
      <c r="K35" s="73" t="str">
        <f t="shared" si="0"/>
        <v/>
      </c>
      <c r="L35" s="73" t="str">
        <f t="shared" si="0"/>
        <v/>
      </c>
      <c r="M35" s="73" t="str">
        <f t="shared" si="0"/>
        <v/>
      </c>
      <c r="N35" s="73" t="str">
        <f t="shared" si="0"/>
        <v/>
      </c>
      <c r="O35" s="73" t="str">
        <f t="shared" si="0"/>
        <v/>
      </c>
      <c r="P35" s="73" t="str">
        <f t="shared" si="0"/>
        <v/>
      </c>
      <c r="Q35" s="73" t="str">
        <f t="shared" si="0"/>
        <v/>
      </c>
      <c r="R35" s="73" t="str">
        <f t="shared" si="0"/>
        <v/>
      </c>
      <c r="S35" s="73" t="str">
        <f t="shared" si="0"/>
        <v/>
      </c>
      <c r="T35" s="73" t="str">
        <f t="shared" si="0"/>
        <v/>
      </c>
      <c r="U35" s="73" t="str">
        <f t="shared" si="0"/>
        <v/>
      </c>
      <c r="V35" s="73" t="str">
        <f t="shared" si="0"/>
        <v/>
      </c>
      <c r="W35" s="73" t="str">
        <f t="shared" si="0"/>
        <v/>
      </c>
      <c r="X35" s="73" t="str">
        <f t="shared" si="0"/>
        <v/>
      </c>
      <c r="Y35" s="73" t="str">
        <f t="shared" si="0"/>
        <v/>
      </c>
      <c r="Z35" s="73" t="str">
        <f t="shared" si="0"/>
        <v/>
      </c>
      <c r="AA35" s="73" t="str">
        <f t="shared" si="0"/>
        <v/>
      </c>
      <c r="AB35" s="73" t="str">
        <f t="shared" si="0"/>
        <v/>
      </c>
      <c r="AC35" s="73" t="str">
        <f t="shared" si="0"/>
        <v/>
      </c>
      <c r="AD35" s="73" t="str">
        <f t="shared" si="0"/>
        <v/>
      </c>
      <c r="AE35" s="73" t="str">
        <f t="shared" si="0"/>
        <v/>
      </c>
      <c r="AF35" s="73" t="str">
        <f t="shared" si="0"/>
        <v/>
      </c>
      <c r="AG35" s="73" t="str">
        <f t="shared" si="0"/>
        <v/>
      </c>
      <c r="AH35" s="73" t="str">
        <f t="shared" si="0"/>
        <v/>
      </c>
      <c r="AI35" s="73" t="str">
        <f t="shared" si="0"/>
        <v/>
      </c>
      <c r="AJ35" s="73" t="str">
        <f t="shared" si="0"/>
        <v/>
      </c>
      <c r="AK35" s="73" t="str">
        <f t="shared" si="0"/>
        <v/>
      </c>
      <c r="AL35" s="73" t="str">
        <f t="shared" si="0"/>
        <v/>
      </c>
      <c r="AM35" s="73" t="str">
        <f t="shared" si="0"/>
        <v/>
      </c>
      <c r="AN35" s="73" t="str">
        <f t="shared" si="0"/>
        <v/>
      </c>
      <c r="AO35" s="73" t="str">
        <f t="shared" si="0"/>
        <v/>
      </c>
      <c r="AP35" s="73" t="str">
        <f t="shared" si="0"/>
        <v/>
      </c>
      <c r="AQ35" s="73" t="str">
        <f t="shared" si="0"/>
        <v/>
      </c>
      <c r="AR35" s="73" t="str">
        <f t="shared" si="0"/>
        <v/>
      </c>
      <c r="AS35" s="73" t="str">
        <f t="shared" si="0"/>
        <v/>
      </c>
      <c r="AT35" s="73" t="str">
        <f t="shared" si="0"/>
        <v/>
      </c>
      <c r="AU35" s="73" t="str">
        <f t="shared" si="0"/>
        <v/>
      </c>
      <c r="AV35" s="73" t="str">
        <f t="shared" si="0"/>
        <v/>
      </c>
      <c r="AW35" s="73" t="str">
        <f t="shared" si="0"/>
        <v/>
      </c>
      <c r="AX35" s="73" t="str">
        <f t="shared" si="0"/>
        <v/>
      </c>
      <c r="AY35" s="73" t="str">
        <f t="shared" si="0"/>
        <v/>
      </c>
      <c r="AZ35" s="73" t="str">
        <f t="shared" si="0"/>
        <v/>
      </c>
      <c r="BA35" s="73" t="str">
        <f t="shared" si="0"/>
        <v/>
      </c>
      <c r="BB35" s="73" t="str">
        <f t="shared" si="0"/>
        <v/>
      </c>
      <c r="BC35" s="73" t="str">
        <f t="shared" si="0"/>
        <v/>
      </c>
      <c r="BD35" s="73" t="str">
        <f t="shared" si="0"/>
        <v/>
      </c>
      <c r="BE35" s="73" t="str">
        <f t="shared" si="0"/>
        <v/>
      </c>
      <c r="BF35" s="73" t="str">
        <f t="shared" si="0"/>
        <v/>
      </c>
      <c r="BG35" s="73" t="str">
        <f t="shared" si="0"/>
        <v/>
      </c>
      <c r="BH35" s="73" t="str">
        <f t="shared" si="0"/>
        <v/>
      </c>
      <c r="BI35" s="73" t="str">
        <f t="shared" si="0"/>
        <v/>
      </c>
      <c r="BJ35" s="73" t="str">
        <f t="shared" si="0"/>
        <v/>
      </c>
      <c r="BK35" s="73" t="str">
        <f t="shared" si="0"/>
        <v/>
      </c>
      <c r="BL35" s="73" t="str">
        <f t="shared" si="0"/>
        <v/>
      </c>
      <c r="BM35" s="73" t="str">
        <f t="shared" si="0"/>
        <v/>
      </c>
      <c r="BN35" s="73" t="str">
        <f t="shared" si="0"/>
        <v/>
      </c>
      <c r="BO35" s="73" t="str">
        <f t="shared" si="0"/>
        <v/>
      </c>
      <c r="BP35" s="73" t="str">
        <f t="shared" si="0"/>
        <v/>
      </c>
      <c r="BQ35" s="73" t="str">
        <f t="shared" si="0"/>
        <v/>
      </c>
      <c r="BR35" s="73" t="str">
        <f t="shared" si="0"/>
        <v/>
      </c>
      <c r="BS35" s="73" t="str">
        <f t="shared" ref="BS35:ED35" si="1">_xlfn.IFNA(VLOOKUP(BS21,$I$5:$J$11,2,0),"")</f>
        <v/>
      </c>
      <c r="BT35" s="73" t="str">
        <f t="shared" si="1"/>
        <v/>
      </c>
      <c r="BU35" s="73" t="str">
        <f t="shared" si="1"/>
        <v/>
      </c>
      <c r="BV35" s="73" t="str">
        <f t="shared" si="1"/>
        <v/>
      </c>
      <c r="BW35" s="73" t="str">
        <f t="shared" si="1"/>
        <v/>
      </c>
      <c r="BX35" s="73" t="str">
        <f t="shared" si="1"/>
        <v/>
      </c>
      <c r="BY35" s="73" t="str">
        <f t="shared" si="1"/>
        <v/>
      </c>
      <c r="BZ35" s="73" t="str">
        <f t="shared" si="1"/>
        <v/>
      </c>
      <c r="CA35" s="73" t="str">
        <f t="shared" si="1"/>
        <v/>
      </c>
      <c r="CB35" s="73" t="str">
        <f t="shared" si="1"/>
        <v/>
      </c>
      <c r="CC35" s="73" t="str">
        <f t="shared" si="1"/>
        <v/>
      </c>
      <c r="CD35" s="73" t="str">
        <f t="shared" si="1"/>
        <v/>
      </c>
      <c r="CE35" s="73" t="str">
        <f t="shared" si="1"/>
        <v/>
      </c>
      <c r="CF35" s="73" t="str">
        <f t="shared" si="1"/>
        <v/>
      </c>
      <c r="CG35" s="73" t="str">
        <f t="shared" si="1"/>
        <v/>
      </c>
      <c r="CH35" s="73" t="str">
        <f t="shared" si="1"/>
        <v/>
      </c>
      <c r="CI35" s="73" t="str">
        <f t="shared" si="1"/>
        <v/>
      </c>
      <c r="CJ35" s="73" t="str">
        <f t="shared" si="1"/>
        <v/>
      </c>
      <c r="CK35" s="73" t="str">
        <f t="shared" si="1"/>
        <v/>
      </c>
      <c r="CL35" s="73" t="str">
        <f t="shared" si="1"/>
        <v/>
      </c>
      <c r="CM35" s="73" t="str">
        <f t="shared" si="1"/>
        <v/>
      </c>
      <c r="CN35" s="73" t="str">
        <f t="shared" si="1"/>
        <v/>
      </c>
      <c r="CO35" s="73" t="str">
        <f t="shared" si="1"/>
        <v/>
      </c>
      <c r="CP35" s="73" t="str">
        <f t="shared" si="1"/>
        <v/>
      </c>
      <c r="CQ35" s="73" t="str">
        <f t="shared" si="1"/>
        <v/>
      </c>
      <c r="CR35" s="73" t="str">
        <f t="shared" si="1"/>
        <v/>
      </c>
      <c r="CS35" s="73" t="str">
        <f t="shared" si="1"/>
        <v/>
      </c>
      <c r="CT35" s="73" t="str">
        <f t="shared" si="1"/>
        <v/>
      </c>
      <c r="CU35" s="73" t="str">
        <f t="shared" si="1"/>
        <v/>
      </c>
      <c r="CV35" s="73" t="str">
        <f t="shared" si="1"/>
        <v/>
      </c>
      <c r="CW35" s="73" t="str">
        <f t="shared" si="1"/>
        <v/>
      </c>
      <c r="CX35" s="73" t="str">
        <f t="shared" si="1"/>
        <v/>
      </c>
      <c r="CY35" s="73" t="str">
        <f t="shared" si="1"/>
        <v/>
      </c>
      <c r="CZ35" s="73" t="str">
        <f t="shared" si="1"/>
        <v/>
      </c>
      <c r="DA35" s="73" t="str">
        <f t="shared" si="1"/>
        <v/>
      </c>
      <c r="DB35" s="73" t="str">
        <f t="shared" si="1"/>
        <v/>
      </c>
      <c r="DC35" s="73" t="str">
        <f t="shared" si="1"/>
        <v/>
      </c>
      <c r="DD35" s="73" t="str">
        <f t="shared" si="1"/>
        <v/>
      </c>
      <c r="DE35" s="73" t="str">
        <f t="shared" si="1"/>
        <v/>
      </c>
      <c r="DF35" s="73" t="str">
        <f t="shared" si="1"/>
        <v/>
      </c>
      <c r="DG35" s="73" t="str">
        <f t="shared" si="1"/>
        <v/>
      </c>
      <c r="DH35" s="73" t="str">
        <f t="shared" si="1"/>
        <v/>
      </c>
      <c r="DI35" s="73" t="str">
        <f t="shared" si="1"/>
        <v/>
      </c>
      <c r="DJ35" s="73" t="str">
        <f t="shared" si="1"/>
        <v/>
      </c>
      <c r="DK35" s="73" t="str">
        <f t="shared" si="1"/>
        <v/>
      </c>
      <c r="DL35" s="73" t="str">
        <f t="shared" si="1"/>
        <v/>
      </c>
      <c r="DM35" s="73" t="str">
        <f t="shared" si="1"/>
        <v/>
      </c>
      <c r="DN35" s="73" t="str">
        <f t="shared" si="1"/>
        <v/>
      </c>
      <c r="DO35" s="73" t="str">
        <f t="shared" si="1"/>
        <v/>
      </c>
      <c r="DP35" s="73" t="str">
        <f t="shared" si="1"/>
        <v/>
      </c>
      <c r="DQ35" s="73" t="str">
        <f t="shared" si="1"/>
        <v/>
      </c>
      <c r="DR35" s="73" t="str">
        <f t="shared" si="1"/>
        <v/>
      </c>
      <c r="DS35" s="73" t="str">
        <f t="shared" si="1"/>
        <v/>
      </c>
      <c r="DT35" s="73" t="str">
        <f t="shared" si="1"/>
        <v/>
      </c>
      <c r="DU35" s="73" t="str">
        <f t="shared" si="1"/>
        <v/>
      </c>
      <c r="DV35" s="73" t="str">
        <f t="shared" si="1"/>
        <v/>
      </c>
      <c r="DW35" s="73" t="str">
        <f t="shared" si="1"/>
        <v/>
      </c>
      <c r="DX35" s="73" t="str">
        <f t="shared" si="1"/>
        <v/>
      </c>
      <c r="DY35" s="73" t="str">
        <f t="shared" si="1"/>
        <v/>
      </c>
      <c r="DZ35" s="73" t="str">
        <f t="shared" si="1"/>
        <v/>
      </c>
      <c r="EA35" s="73" t="str">
        <f t="shared" si="1"/>
        <v/>
      </c>
      <c r="EB35" s="73" t="str">
        <f t="shared" si="1"/>
        <v/>
      </c>
      <c r="EC35" s="73" t="str">
        <f t="shared" si="1"/>
        <v/>
      </c>
      <c r="ED35" s="73" t="str">
        <f t="shared" si="1"/>
        <v/>
      </c>
      <c r="EE35" s="73" t="str">
        <f t="shared" ref="EE35:GP35" si="2">_xlfn.IFNA(VLOOKUP(EE21,$I$5:$J$11,2,0),"")</f>
        <v/>
      </c>
      <c r="EF35" s="73" t="str">
        <f t="shared" si="2"/>
        <v/>
      </c>
      <c r="EG35" s="73" t="str">
        <f t="shared" si="2"/>
        <v/>
      </c>
      <c r="EH35" s="73" t="str">
        <f t="shared" si="2"/>
        <v/>
      </c>
      <c r="EI35" s="73" t="str">
        <f t="shared" si="2"/>
        <v/>
      </c>
      <c r="EJ35" s="73" t="str">
        <f t="shared" si="2"/>
        <v/>
      </c>
      <c r="EK35" s="73" t="str">
        <f t="shared" si="2"/>
        <v/>
      </c>
      <c r="EL35" s="73" t="str">
        <f t="shared" si="2"/>
        <v/>
      </c>
      <c r="EM35" s="73" t="str">
        <f t="shared" si="2"/>
        <v/>
      </c>
      <c r="EN35" s="73" t="str">
        <f t="shared" si="2"/>
        <v/>
      </c>
      <c r="EO35" s="73" t="str">
        <f t="shared" si="2"/>
        <v/>
      </c>
      <c r="EP35" s="73" t="str">
        <f t="shared" si="2"/>
        <v/>
      </c>
      <c r="EQ35" s="73" t="str">
        <f t="shared" si="2"/>
        <v/>
      </c>
      <c r="ER35" s="73" t="str">
        <f t="shared" si="2"/>
        <v/>
      </c>
      <c r="ES35" s="73" t="str">
        <f t="shared" si="2"/>
        <v/>
      </c>
      <c r="ET35" s="73" t="str">
        <f t="shared" si="2"/>
        <v/>
      </c>
      <c r="EU35" s="73" t="str">
        <f t="shared" si="2"/>
        <v/>
      </c>
      <c r="EV35" s="73" t="str">
        <f t="shared" si="2"/>
        <v/>
      </c>
      <c r="EW35" s="73" t="str">
        <f t="shared" si="2"/>
        <v/>
      </c>
      <c r="EX35" s="73" t="str">
        <f t="shared" si="2"/>
        <v/>
      </c>
      <c r="EY35" s="73" t="str">
        <f t="shared" si="2"/>
        <v/>
      </c>
      <c r="EZ35" s="73" t="str">
        <f t="shared" si="2"/>
        <v/>
      </c>
      <c r="FA35" s="73" t="str">
        <f t="shared" si="2"/>
        <v/>
      </c>
      <c r="FB35" s="73" t="str">
        <f t="shared" si="2"/>
        <v/>
      </c>
      <c r="FC35" s="73" t="str">
        <f t="shared" si="2"/>
        <v/>
      </c>
      <c r="FD35" s="73" t="str">
        <f t="shared" si="2"/>
        <v/>
      </c>
      <c r="FE35" s="73" t="str">
        <f t="shared" si="2"/>
        <v/>
      </c>
      <c r="FF35" s="73" t="str">
        <f t="shared" si="2"/>
        <v/>
      </c>
      <c r="FG35" s="73" t="str">
        <f t="shared" si="2"/>
        <v/>
      </c>
      <c r="FH35" s="73" t="str">
        <f t="shared" si="2"/>
        <v/>
      </c>
      <c r="FI35" s="73" t="str">
        <f t="shared" si="2"/>
        <v/>
      </c>
      <c r="FJ35" s="73" t="str">
        <f t="shared" si="2"/>
        <v/>
      </c>
      <c r="FK35" s="73" t="str">
        <f t="shared" si="2"/>
        <v/>
      </c>
      <c r="FL35" s="73" t="str">
        <f t="shared" si="2"/>
        <v/>
      </c>
      <c r="FM35" s="73" t="str">
        <f t="shared" si="2"/>
        <v/>
      </c>
      <c r="FN35" s="73" t="str">
        <f t="shared" si="2"/>
        <v/>
      </c>
      <c r="FO35" s="73" t="str">
        <f t="shared" si="2"/>
        <v/>
      </c>
      <c r="FP35" s="73" t="str">
        <f t="shared" si="2"/>
        <v/>
      </c>
      <c r="FQ35" s="73" t="str">
        <f t="shared" si="2"/>
        <v/>
      </c>
      <c r="FR35" s="73" t="str">
        <f t="shared" si="2"/>
        <v/>
      </c>
      <c r="FS35" s="73" t="str">
        <f t="shared" si="2"/>
        <v/>
      </c>
      <c r="FT35" s="73" t="str">
        <f t="shared" si="2"/>
        <v/>
      </c>
      <c r="FU35" s="73" t="str">
        <f t="shared" si="2"/>
        <v/>
      </c>
      <c r="FV35" s="73" t="str">
        <f t="shared" si="2"/>
        <v/>
      </c>
      <c r="FW35" s="73" t="str">
        <f t="shared" si="2"/>
        <v/>
      </c>
      <c r="FX35" s="73" t="str">
        <f t="shared" si="2"/>
        <v/>
      </c>
      <c r="FY35" s="73" t="str">
        <f t="shared" si="2"/>
        <v/>
      </c>
      <c r="FZ35" s="73" t="str">
        <f t="shared" si="2"/>
        <v/>
      </c>
      <c r="GA35" s="73" t="str">
        <f t="shared" si="2"/>
        <v/>
      </c>
      <c r="GB35" s="73" t="str">
        <f t="shared" si="2"/>
        <v/>
      </c>
      <c r="GC35" s="73" t="str">
        <f t="shared" si="2"/>
        <v/>
      </c>
      <c r="GD35" s="73" t="str">
        <f t="shared" si="2"/>
        <v/>
      </c>
      <c r="GE35" s="73" t="str">
        <f t="shared" si="2"/>
        <v/>
      </c>
      <c r="GF35" s="73" t="str">
        <f t="shared" si="2"/>
        <v/>
      </c>
      <c r="GG35" s="73" t="str">
        <f t="shared" si="2"/>
        <v/>
      </c>
      <c r="GH35" s="73" t="str">
        <f t="shared" si="2"/>
        <v/>
      </c>
      <c r="GI35" s="73" t="str">
        <f t="shared" si="2"/>
        <v/>
      </c>
      <c r="GJ35" s="73" t="str">
        <f t="shared" si="2"/>
        <v/>
      </c>
      <c r="GK35" s="73" t="str">
        <f t="shared" si="2"/>
        <v/>
      </c>
      <c r="GL35" s="73" t="str">
        <f t="shared" si="2"/>
        <v/>
      </c>
      <c r="GM35" s="73" t="str">
        <f t="shared" si="2"/>
        <v/>
      </c>
      <c r="GN35" s="73" t="str">
        <f t="shared" si="2"/>
        <v/>
      </c>
      <c r="GO35" s="73" t="str">
        <f t="shared" si="2"/>
        <v/>
      </c>
      <c r="GP35" s="73" t="str">
        <f t="shared" si="2"/>
        <v/>
      </c>
      <c r="GQ35" s="73" t="str">
        <f t="shared" ref="GQ35:JB35" si="3">_xlfn.IFNA(VLOOKUP(GQ21,$I$5:$J$11,2,0),"")</f>
        <v/>
      </c>
      <c r="GR35" s="73" t="str">
        <f t="shared" si="3"/>
        <v/>
      </c>
      <c r="GS35" s="73" t="str">
        <f t="shared" si="3"/>
        <v/>
      </c>
      <c r="GT35" s="73" t="str">
        <f t="shared" si="3"/>
        <v/>
      </c>
      <c r="GU35" s="73" t="str">
        <f t="shared" si="3"/>
        <v/>
      </c>
      <c r="GV35" s="73" t="str">
        <f t="shared" si="3"/>
        <v/>
      </c>
      <c r="GW35" s="73" t="str">
        <f t="shared" si="3"/>
        <v/>
      </c>
      <c r="GX35" s="73" t="str">
        <f t="shared" si="3"/>
        <v/>
      </c>
      <c r="GY35" s="73" t="str">
        <f t="shared" si="3"/>
        <v/>
      </c>
      <c r="GZ35" s="73" t="str">
        <f t="shared" si="3"/>
        <v/>
      </c>
      <c r="HA35" s="73" t="str">
        <f t="shared" si="3"/>
        <v/>
      </c>
      <c r="HB35" s="73" t="str">
        <f t="shared" si="3"/>
        <v/>
      </c>
      <c r="HC35" s="73" t="str">
        <f t="shared" si="3"/>
        <v/>
      </c>
      <c r="HD35" s="73" t="str">
        <f t="shared" si="3"/>
        <v/>
      </c>
      <c r="HE35" s="73" t="str">
        <f t="shared" si="3"/>
        <v/>
      </c>
      <c r="HF35" s="73" t="str">
        <f t="shared" si="3"/>
        <v/>
      </c>
      <c r="HG35" s="73" t="str">
        <f t="shared" si="3"/>
        <v/>
      </c>
      <c r="HH35" s="73" t="str">
        <f t="shared" si="3"/>
        <v/>
      </c>
      <c r="HI35" s="73" t="str">
        <f t="shared" si="3"/>
        <v/>
      </c>
      <c r="HJ35" s="73" t="str">
        <f t="shared" si="3"/>
        <v/>
      </c>
      <c r="HK35" s="73" t="str">
        <f t="shared" si="3"/>
        <v/>
      </c>
      <c r="HL35" s="73" t="str">
        <f t="shared" si="3"/>
        <v/>
      </c>
      <c r="HM35" s="73" t="str">
        <f t="shared" si="3"/>
        <v/>
      </c>
      <c r="HN35" s="73" t="str">
        <f t="shared" si="3"/>
        <v/>
      </c>
      <c r="HO35" s="73" t="str">
        <f t="shared" si="3"/>
        <v/>
      </c>
      <c r="HP35" s="73" t="str">
        <f t="shared" si="3"/>
        <v/>
      </c>
      <c r="HQ35" s="73" t="str">
        <f t="shared" si="3"/>
        <v/>
      </c>
      <c r="HR35" s="73" t="str">
        <f t="shared" si="3"/>
        <v/>
      </c>
      <c r="HS35" s="73" t="str">
        <f t="shared" si="3"/>
        <v/>
      </c>
      <c r="HT35" s="73" t="str">
        <f t="shared" si="3"/>
        <v/>
      </c>
      <c r="HU35" s="73" t="str">
        <f t="shared" si="3"/>
        <v/>
      </c>
      <c r="HV35" s="73" t="str">
        <f t="shared" si="3"/>
        <v/>
      </c>
      <c r="HW35" s="73" t="str">
        <f t="shared" si="3"/>
        <v/>
      </c>
      <c r="HX35" s="73" t="str">
        <f t="shared" si="3"/>
        <v/>
      </c>
      <c r="HY35" s="73" t="str">
        <f t="shared" si="3"/>
        <v/>
      </c>
      <c r="HZ35" s="73" t="str">
        <f t="shared" si="3"/>
        <v/>
      </c>
      <c r="IA35" s="73" t="str">
        <f t="shared" si="3"/>
        <v/>
      </c>
      <c r="IB35" s="73" t="str">
        <f t="shared" si="3"/>
        <v/>
      </c>
      <c r="IC35" s="73" t="str">
        <f t="shared" si="3"/>
        <v/>
      </c>
      <c r="ID35" s="73" t="str">
        <f t="shared" si="3"/>
        <v/>
      </c>
      <c r="IE35" s="73" t="str">
        <f t="shared" si="3"/>
        <v/>
      </c>
      <c r="IF35" s="73" t="str">
        <f t="shared" si="3"/>
        <v/>
      </c>
      <c r="IG35" s="73" t="str">
        <f t="shared" si="3"/>
        <v/>
      </c>
      <c r="IH35" s="73" t="str">
        <f t="shared" si="3"/>
        <v/>
      </c>
      <c r="II35" s="73" t="str">
        <f t="shared" si="3"/>
        <v/>
      </c>
      <c r="IJ35" s="73" t="str">
        <f t="shared" si="3"/>
        <v/>
      </c>
      <c r="IK35" s="73" t="str">
        <f t="shared" si="3"/>
        <v/>
      </c>
      <c r="IL35" s="73" t="str">
        <f t="shared" si="3"/>
        <v/>
      </c>
      <c r="IM35" s="73" t="str">
        <f t="shared" si="3"/>
        <v/>
      </c>
      <c r="IN35" s="73" t="str">
        <f t="shared" si="3"/>
        <v/>
      </c>
      <c r="IO35" s="73" t="str">
        <f t="shared" si="3"/>
        <v/>
      </c>
      <c r="IP35" s="73" t="str">
        <f t="shared" si="3"/>
        <v/>
      </c>
      <c r="IQ35" s="73" t="str">
        <f t="shared" si="3"/>
        <v/>
      </c>
      <c r="IR35" s="73" t="str">
        <f t="shared" si="3"/>
        <v/>
      </c>
      <c r="IS35" s="73" t="str">
        <f t="shared" si="3"/>
        <v/>
      </c>
      <c r="IT35" s="73" t="str">
        <f t="shared" si="3"/>
        <v/>
      </c>
      <c r="IU35" s="73" t="str">
        <f t="shared" si="3"/>
        <v/>
      </c>
      <c r="IV35" s="73" t="str">
        <f t="shared" si="3"/>
        <v/>
      </c>
      <c r="IW35" s="73" t="str">
        <f t="shared" si="3"/>
        <v/>
      </c>
      <c r="IX35" s="73" t="str">
        <f t="shared" si="3"/>
        <v/>
      </c>
      <c r="IY35" s="73" t="str">
        <f t="shared" si="3"/>
        <v/>
      </c>
      <c r="IZ35" s="73" t="str">
        <f t="shared" si="3"/>
        <v/>
      </c>
      <c r="JA35" s="73" t="str">
        <f t="shared" si="3"/>
        <v/>
      </c>
      <c r="JB35" s="73" t="str">
        <f t="shared" si="3"/>
        <v/>
      </c>
      <c r="JC35" s="73" t="str">
        <f t="shared" ref="JC35:LN35" si="4">_xlfn.IFNA(VLOOKUP(JC21,$I$5:$J$11,2,0),"")</f>
        <v/>
      </c>
      <c r="JD35" s="73" t="str">
        <f t="shared" si="4"/>
        <v/>
      </c>
      <c r="JE35" s="73" t="str">
        <f t="shared" si="4"/>
        <v/>
      </c>
      <c r="JF35" s="73" t="str">
        <f t="shared" si="4"/>
        <v/>
      </c>
      <c r="JG35" s="73" t="str">
        <f t="shared" si="4"/>
        <v/>
      </c>
      <c r="JH35" s="73" t="str">
        <f t="shared" si="4"/>
        <v/>
      </c>
      <c r="JI35" s="73" t="str">
        <f t="shared" si="4"/>
        <v/>
      </c>
      <c r="JJ35" s="73" t="str">
        <f t="shared" si="4"/>
        <v/>
      </c>
      <c r="JK35" s="73" t="str">
        <f t="shared" si="4"/>
        <v/>
      </c>
      <c r="JL35" s="73" t="str">
        <f t="shared" si="4"/>
        <v/>
      </c>
      <c r="JM35" s="73" t="str">
        <f t="shared" si="4"/>
        <v/>
      </c>
      <c r="JN35" s="73" t="str">
        <f t="shared" si="4"/>
        <v/>
      </c>
      <c r="JO35" s="73" t="str">
        <f t="shared" si="4"/>
        <v/>
      </c>
      <c r="JP35" s="73" t="str">
        <f t="shared" si="4"/>
        <v/>
      </c>
      <c r="JQ35" s="73" t="str">
        <f t="shared" si="4"/>
        <v/>
      </c>
      <c r="JR35" s="73" t="str">
        <f t="shared" si="4"/>
        <v/>
      </c>
      <c r="JS35" s="73" t="str">
        <f t="shared" si="4"/>
        <v/>
      </c>
      <c r="JT35" s="73" t="str">
        <f t="shared" si="4"/>
        <v/>
      </c>
      <c r="JU35" s="73" t="str">
        <f t="shared" si="4"/>
        <v/>
      </c>
      <c r="JV35" s="73" t="str">
        <f t="shared" si="4"/>
        <v/>
      </c>
      <c r="JW35" s="73" t="str">
        <f t="shared" si="4"/>
        <v/>
      </c>
      <c r="JX35" s="73" t="str">
        <f t="shared" si="4"/>
        <v/>
      </c>
      <c r="JY35" s="73" t="str">
        <f t="shared" si="4"/>
        <v/>
      </c>
      <c r="JZ35" s="73" t="str">
        <f t="shared" si="4"/>
        <v/>
      </c>
      <c r="KA35" s="73" t="str">
        <f t="shared" si="4"/>
        <v/>
      </c>
      <c r="KB35" s="73" t="str">
        <f t="shared" si="4"/>
        <v/>
      </c>
      <c r="KC35" s="73" t="str">
        <f t="shared" si="4"/>
        <v/>
      </c>
      <c r="KD35" s="73" t="str">
        <f t="shared" si="4"/>
        <v/>
      </c>
      <c r="KE35" s="73" t="str">
        <f t="shared" si="4"/>
        <v/>
      </c>
      <c r="KF35" s="73" t="str">
        <f t="shared" si="4"/>
        <v/>
      </c>
      <c r="KG35" s="73" t="str">
        <f t="shared" si="4"/>
        <v/>
      </c>
      <c r="KH35" s="73" t="str">
        <f t="shared" si="4"/>
        <v/>
      </c>
      <c r="KI35" s="73" t="str">
        <f t="shared" si="4"/>
        <v/>
      </c>
      <c r="KJ35" s="73" t="str">
        <f t="shared" si="4"/>
        <v/>
      </c>
      <c r="KK35" s="73" t="str">
        <f t="shared" si="4"/>
        <v/>
      </c>
      <c r="KL35" s="73" t="str">
        <f t="shared" si="4"/>
        <v/>
      </c>
      <c r="KM35" s="73" t="str">
        <f t="shared" si="4"/>
        <v/>
      </c>
      <c r="KN35" s="73" t="str">
        <f t="shared" si="4"/>
        <v/>
      </c>
      <c r="KO35" s="73" t="str">
        <f t="shared" si="4"/>
        <v/>
      </c>
      <c r="KP35" s="73" t="str">
        <f t="shared" si="4"/>
        <v/>
      </c>
      <c r="KQ35" s="73" t="str">
        <f t="shared" si="4"/>
        <v/>
      </c>
      <c r="KR35" s="73" t="str">
        <f t="shared" si="4"/>
        <v/>
      </c>
      <c r="KS35" s="73" t="str">
        <f t="shared" si="4"/>
        <v/>
      </c>
      <c r="KT35" s="73" t="str">
        <f t="shared" si="4"/>
        <v/>
      </c>
      <c r="KU35" s="73" t="str">
        <f t="shared" si="4"/>
        <v/>
      </c>
      <c r="KV35" s="73" t="str">
        <f t="shared" si="4"/>
        <v/>
      </c>
      <c r="KW35" s="73" t="str">
        <f t="shared" si="4"/>
        <v/>
      </c>
      <c r="KX35" s="73" t="str">
        <f t="shared" si="4"/>
        <v/>
      </c>
      <c r="KY35" s="73" t="str">
        <f t="shared" si="4"/>
        <v/>
      </c>
      <c r="KZ35" s="73" t="str">
        <f t="shared" si="4"/>
        <v/>
      </c>
      <c r="LA35" s="73" t="str">
        <f t="shared" si="4"/>
        <v/>
      </c>
      <c r="LB35" s="73" t="str">
        <f t="shared" si="4"/>
        <v/>
      </c>
      <c r="LC35" s="73" t="str">
        <f t="shared" si="4"/>
        <v/>
      </c>
      <c r="LD35" s="73" t="str">
        <f t="shared" si="4"/>
        <v/>
      </c>
      <c r="LE35" s="73" t="str">
        <f t="shared" si="4"/>
        <v/>
      </c>
      <c r="LF35" s="73" t="str">
        <f t="shared" si="4"/>
        <v/>
      </c>
      <c r="LG35" s="73" t="str">
        <f t="shared" si="4"/>
        <v/>
      </c>
      <c r="LH35" s="73" t="str">
        <f t="shared" si="4"/>
        <v/>
      </c>
      <c r="LI35" s="73" t="str">
        <f t="shared" si="4"/>
        <v/>
      </c>
      <c r="LJ35" s="73" t="str">
        <f t="shared" si="4"/>
        <v/>
      </c>
      <c r="LK35" s="73" t="str">
        <f t="shared" si="4"/>
        <v/>
      </c>
      <c r="LL35" s="73" t="str">
        <f t="shared" si="4"/>
        <v/>
      </c>
      <c r="LM35" s="73" t="str">
        <f t="shared" si="4"/>
        <v/>
      </c>
      <c r="LN35" s="73" t="str">
        <f t="shared" si="4"/>
        <v/>
      </c>
      <c r="LO35" s="73" t="str">
        <f t="shared" ref="LO35:NZ35" si="5">_xlfn.IFNA(VLOOKUP(LO21,$I$5:$J$11,2,0),"")</f>
        <v/>
      </c>
      <c r="LP35" s="73" t="str">
        <f t="shared" si="5"/>
        <v/>
      </c>
      <c r="LQ35" s="73" t="str">
        <f t="shared" si="5"/>
        <v/>
      </c>
      <c r="LR35" s="73" t="str">
        <f t="shared" si="5"/>
        <v/>
      </c>
      <c r="LS35" s="73" t="str">
        <f t="shared" si="5"/>
        <v/>
      </c>
      <c r="LT35" s="73" t="str">
        <f t="shared" si="5"/>
        <v/>
      </c>
      <c r="LU35" s="73" t="str">
        <f t="shared" si="5"/>
        <v/>
      </c>
      <c r="LV35" s="73" t="str">
        <f t="shared" si="5"/>
        <v/>
      </c>
      <c r="LW35" s="73" t="str">
        <f t="shared" si="5"/>
        <v/>
      </c>
      <c r="LX35" s="73" t="str">
        <f t="shared" si="5"/>
        <v/>
      </c>
      <c r="LY35" s="73" t="str">
        <f t="shared" si="5"/>
        <v/>
      </c>
      <c r="LZ35" s="73" t="str">
        <f t="shared" si="5"/>
        <v/>
      </c>
      <c r="MA35" s="73" t="str">
        <f t="shared" si="5"/>
        <v/>
      </c>
      <c r="MB35" s="73" t="str">
        <f t="shared" si="5"/>
        <v/>
      </c>
      <c r="MC35" s="73" t="str">
        <f t="shared" si="5"/>
        <v/>
      </c>
      <c r="MD35" s="73" t="str">
        <f t="shared" si="5"/>
        <v/>
      </c>
      <c r="ME35" s="73" t="str">
        <f t="shared" si="5"/>
        <v/>
      </c>
      <c r="MF35" s="73" t="str">
        <f t="shared" si="5"/>
        <v/>
      </c>
      <c r="MG35" s="73" t="str">
        <f t="shared" si="5"/>
        <v/>
      </c>
      <c r="MH35" s="73" t="str">
        <f t="shared" si="5"/>
        <v/>
      </c>
      <c r="MI35" s="73" t="str">
        <f t="shared" si="5"/>
        <v/>
      </c>
      <c r="MJ35" s="73" t="str">
        <f t="shared" si="5"/>
        <v/>
      </c>
      <c r="MK35" s="73" t="str">
        <f t="shared" si="5"/>
        <v/>
      </c>
      <c r="ML35" s="73" t="str">
        <f t="shared" si="5"/>
        <v/>
      </c>
      <c r="MM35" s="73" t="str">
        <f t="shared" si="5"/>
        <v/>
      </c>
      <c r="MN35" s="73" t="str">
        <f t="shared" si="5"/>
        <v/>
      </c>
      <c r="MO35" s="73" t="str">
        <f t="shared" si="5"/>
        <v/>
      </c>
      <c r="MP35" s="73" t="str">
        <f t="shared" si="5"/>
        <v/>
      </c>
      <c r="MQ35" s="73" t="str">
        <f t="shared" si="5"/>
        <v/>
      </c>
      <c r="MR35" s="73" t="str">
        <f t="shared" si="5"/>
        <v/>
      </c>
      <c r="MS35" s="73" t="str">
        <f t="shared" si="5"/>
        <v/>
      </c>
      <c r="MT35" s="73" t="str">
        <f t="shared" si="5"/>
        <v/>
      </c>
      <c r="MU35" s="73" t="str">
        <f t="shared" si="5"/>
        <v/>
      </c>
      <c r="MV35" s="73" t="str">
        <f t="shared" si="5"/>
        <v/>
      </c>
      <c r="MW35" s="73" t="str">
        <f t="shared" si="5"/>
        <v/>
      </c>
      <c r="MX35" s="73" t="str">
        <f t="shared" si="5"/>
        <v/>
      </c>
      <c r="MY35" s="73" t="str">
        <f t="shared" si="5"/>
        <v/>
      </c>
      <c r="MZ35" s="73" t="str">
        <f t="shared" si="5"/>
        <v/>
      </c>
      <c r="NA35" s="73" t="str">
        <f t="shared" si="5"/>
        <v/>
      </c>
      <c r="NB35" s="73" t="str">
        <f t="shared" si="5"/>
        <v/>
      </c>
      <c r="NC35" s="73" t="str">
        <f t="shared" si="5"/>
        <v/>
      </c>
      <c r="ND35" s="73" t="str">
        <f t="shared" si="5"/>
        <v/>
      </c>
      <c r="NE35" s="73" t="str">
        <f t="shared" si="5"/>
        <v/>
      </c>
      <c r="NF35" s="73" t="str">
        <f t="shared" si="5"/>
        <v/>
      </c>
      <c r="NG35" s="73" t="str">
        <f t="shared" si="5"/>
        <v/>
      </c>
      <c r="NH35" s="73" t="str">
        <f t="shared" si="5"/>
        <v/>
      </c>
      <c r="NI35" s="73" t="str">
        <f t="shared" si="5"/>
        <v/>
      </c>
      <c r="NJ35" s="73" t="str">
        <f t="shared" si="5"/>
        <v/>
      </c>
      <c r="NK35" s="73" t="str">
        <f t="shared" si="5"/>
        <v/>
      </c>
      <c r="NL35" s="73" t="str">
        <f t="shared" si="5"/>
        <v/>
      </c>
      <c r="NM35" s="73" t="str">
        <f t="shared" si="5"/>
        <v/>
      </c>
      <c r="NN35" s="73" t="str">
        <f t="shared" si="5"/>
        <v/>
      </c>
      <c r="NO35" s="73" t="str">
        <f t="shared" si="5"/>
        <v/>
      </c>
      <c r="NP35" s="73" t="str">
        <f t="shared" si="5"/>
        <v/>
      </c>
      <c r="NQ35" s="73" t="str">
        <f t="shared" si="5"/>
        <v/>
      </c>
      <c r="NR35" s="73" t="str">
        <f t="shared" si="5"/>
        <v/>
      </c>
      <c r="NS35" s="73" t="str">
        <f t="shared" si="5"/>
        <v/>
      </c>
      <c r="NT35" s="73" t="str">
        <f t="shared" si="5"/>
        <v/>
      </c>
      <c r="NU35" s="73" t="str">
        <f t="shared" si="5"/>
        <v/>
      </c>
      <c r="NV35" s="73" t="str">
        <f t="shared" si="5"/>
        <v/>
      </c>
      <c r="NW35" s="73" t="str">
        <f t="shared" si="5"/>
        <v/>
      </c>
      <c r="NX35" s="73" t="str">
        <f t="shared" si="5"/>
        <v/>
      </c>
      <c r="NY35" s="73" t="str">
        <f t="shared" si="5"/>
        <v/>
      </c>
      <c r="NZ35" s="73" t="str">
        <f t="shared" si="5"/>
        <v/>
      </c>
      <c r="OA35" s="73" t="str">
        <f t="shared" ref="OA35:QL35" si="6">_xlfn.IFNA(VLOOKUP(OA21,$I$5:$J$11,2,0),"")</f>
        <v/>
      </c>
      <c r="OB35" s="73" t="str">
        <f t="shared" si="6"/>
        <v/>
      </c>
      <c r="OC35" s="73" t="str">
        <f t="shared" si="6"/>
        <v/>
      </c>
      <c r="OD35" s="73" t="str">
        <f t="shared" si="6"/>
        <v/>
      </c>
      <c r="OE35" s="73" t="str">
        <f t="shared" si="6"/>
        <v/>
      </c>
      <c r="OF35" s="73" t="str">
        <f t="shared" si="6"/>
        <v/>
      </c>
      <c r="OG35" s="73" t="str">
        <f t="shared" si="6"/>
        <v/>
      </c>
      <c r="OH35" s="73" t="str">
        <f t="shared" si="6"/>
        <v/>
      </c>
      <c r="OI35" s="73" t="str">
        <f t="shared" si="6"/>
        <v/>
      </c>
      <c r="OJ35" s="73" t="str">
        <f t="shared" si="6"/>
        <v/>
      </c>
      <c r="OK35" s="73" t="str">
        <f t="shared" si="6"/>
        <v/>
      </c>
      <c r="OL35" s="73" t="str">
        <f t="shared" si="6"/>
        <v/>
      </c>
      <c r="OM35" s="73" t="str">
        <f t="shared" si="6"/>
        <v/>
      </c>
      <c r="ON35" s="73" t="str">
        <f t="shared" si="6"/>
        <v/>
      </c>
      <c r="OO35" s="73" t="str">
        <f t="shared" si="6"/>
        <v/>
      </c>
      <c r="OP35" s="73" t="str">
        <f t="shared" si="6"/>
        <v/>
      </c>
      <c r="OQ35" s="73" t="str">
        <f t="shared" si="6"/>
        <v/>
      </c>
      <c r="OR35" s="73" t="str">
        <f t="shared" si="6"/>
        <v/>
      </c>
      <c r="OS35" s="73" t="str">
        <f t="shared" si="6"/>
        <v/>
      </c>
      <c r="OT35" s="73" t="str">
        <f t="shared" si="6"/>
        <v/>
      </c>
      <c r="OU35" s="73" t="str">
        <f t="shared" si="6"/>
        <v/>
      </c>
      <c r="OV35" s="73" t="str">
        <f t="shared" si="6"/>
        <v/>
      </c>
      <c r="OW35" s="73" t="str">
        <f t="shared" si="6"/>
        <v/>
      </c>
      <c r="OX35" s="73" t="str">
        <f t="shared" si="6"/>
        <v/>
      </c>
      <c r="OY35" s="73" t="str">
        <f t="shared" si="6"/>
        <v/>
      </c>
      <c r="OZ35" s="73" t="str">
        <f t="shared" si="6"/>
        <v/>
      </c>
      <c r="PA35" s="73" t="str">
        <f t="shared" si="6"/>
        <v/>
      </c>
      <c r="PB35" s="73" t="str">
        <f t="shared" si="6"/>
        <v/>
      </c>
      <c r="PC35" s="73" t="str">
        <f t="shared" si="6"/>
        <v/>
      </c>
      <c r="PD35" s="73" t="str">
        <f t="shared" si="6"/>
        <v/>
      </c>
      <c r="PE35" s="73" t="str">
        <f t="shared" si="6"/>
        <v/>
      </c>
      <c r="PF35" s="73" t="str">
        <f t="shared" si="6"/>
        <v/>
      </c>
      <c r="PG35" s="73" t="str">
        <f t="shared" si="6"/>
        <v/>
      </c>
      <c r="PH35" s="73" t="str">
        <f t="shared" si="6"/>
        <v/>
      </c>
      <c r="PI35" s="73" t="str">
        <f t="shared" si="6"/>
        <v/>
      </c>
      <c r="PJ35" s="73" t="str">
        <f t="shared" si="6"/>
        <v/>
      </c>
      <c r="PK35" s="73" t="str">
        <f t="shared" si="6"/>
        <v/>
      </c>
      <c r="PL35" s="73" t="str">
        <f t="shared" si="6"/>
        <v/>
      </c>
      <c r="PM35" s="73" t="str">
        <f t="shared" si="6"/>
        <v/>
      </c>
      <c r="PN35" s="73" t="str">
        <f t="shared" si="6"/>
        <v/>
      </c>
      <c r="PO35" s="73" t="str">
        <f t="shared" si="6"/>
        <v/>
      </c>
      <c r="PP35" s="73" t="str">
        <f t="shared" si="6"/>
        <v/>
      </c>
      <c r="PQ35" s="73" t="str">
        <f t="shared" si="6"/>
        <v/>
      </c>
      <c r="PR35" s="73" t="str">
        <f t="shared" si="6"/>
        <v/>
      </c>
      <c r="PS35" s="73" t="str">
        <f t="shared" si="6"/>
        <v/>
      </c>
      <c r="PT35" s="73" t="str">
        <f t="shared" si="6"/>
        <v/>
      </c>
      <c r="PU35" s="73" t="str">
        <f t="shared" si="6"/>
        <v/>
      </c>
      <c r="PV35" s="73" t="str">
        <f t="shared" si="6"/>
        <v/>
      </c>
      <c r="PW35" s="73" t="str">
        <f t="shared" si="6"/>
        <v/>
      </c>
      <c r="PX35" s="73" t="str">
        <f t="shared" si="6"/>
        <v/>
      </c>
      <c r="PY35" s="73" t="str">
        <f t="shared" si="6"/>
        <v/>
      </c>
      <c r="PZ35" s="73" t="str">
        <f t="shared" si="6"/>
        <v/>
      </c>
      <c r="QA35" s="73" t="str">
        <f t="shared" si="6"/>
        <v/>
      </c>
      <c r="QB35" s="73" t="str">
        <f t="shared" si="6"/>
        <v/>
      </c>
      <c r="QC35" s="73" t="str">
        <f t="shared" si="6"/>
        <v/>
      </c>
      <c r="QD35" s="73" t="str">
        <f t="shared" si="6"/>
        <v/>
      </c>
      <c r="QE35" s="73" t="str">
        <f t="shared" si="6"/>
        <v/>
      </c>
      <c r="QF35" s="73" t="str">
        <f t="shared" si="6"/>
        <v/>
      </c>
      <c r="QG35" s="73" t="str">
        <f t="shared" si="6"/>
        <v/>
      </c>
      <c r="QH35" s="73" t="str">
        <f t="shared" si="6"/>
        <v/>
      </c>
      <c r="QI35" s="73" t="str">
        <f t="shared" si="6"/>
        <v/>
      </c>
      <c r="QJ35" s="73" t="str">
        <f t="shared" si="6"/>
        <v/>
      </c>
      <c r="QK35" s="73" t="str">
        <f t="shared" si="6"/>
        <v/>
      </c>
      <c r="QL35" s="73" t="str">
        <f t="shared" si="6"/>
        <v/>
      </c>
      <c r="QM35" s="73" t="str">
        <f t="shared" ref="QM35:SX35" si="7">_xlfn.IFNA(VLOOKUP(QM21,$I$5:$J$11,2,0),"")</f>
        <v/>
      </c>
      <c r="QN35" s="73" t="str">
        <f t="shared" si="7"/>
        <v/>
      </c>
      <c r="QO35" s="73" t="str">
        <f t="shared" si="7"/>
        <v/>
      </c>
      <c r="QP35" s="73" t="str">
        <f t="shared" si="7"/>
        <v/>
      </c>
      <c r="QQ35" s="73" t="str">
        <f t="shared" si="7"/>
        <v/>
      </c>
      <c r="QR35" s="73" t="str">
        <f t="shared" si="7"/>
        <v/>
      </c>
      <c r="QS35" s="73" t="str">
        <f t="shared" si="7"/>
        <v/>
      </c>
      <c r="QT35" s="73" t="str">
        <f t="shared" si="7"/>
        <v/>
      </c>
      <c r="QU35" s="73" t="str">
        <f t="shared" si="7"/>
        <v/>
      </c>
      <c r="QV35" s="73" t="str">
        <f t="shared" si="7"/>
        <v/>
      </c>
      <c r="QW35" s="73" t="str">
        <f t="shared" si="7"/>
        <v/>
      </c>
      <c r="QX35" s="73" t="str">
        <f t="shared" si="7"/>
        <v/>
      </c>
      <c r="QY35" s="73" t="str">
        <f t="shared" si="7"/>
        <v/>
      </c>
      <c r="QZ35" s="73" t="str">
        <f t="shared" si="7"/>
        <v/>
      </c>
      <c r="RA35" s="73" t="str">
        <f t="shared" si="7"/>
        <v/>
      </c>
      <c r="RB35" s="73" t="str">
        <f t="shared" si="7"/>
        <v/>
      </c>
      <c r="RC35" s="73" t="str">
        <f t="shared" si="7"/>
        <v/>
      </c>
      <c r="RD35" s="73" t="str">
        <f t="shared" si="7"/>
        <v/>
      </c>
      <c r="RE35" s="73" t="str">
        <f t="shared" si="7"/>
        <v/>
      </c>
      <c r="RF35" s="73" t="str">
        <f t="shared" si="7"/>
        <v/>
      </c>
      <c r="RG35" s="73" t="str">
        <f t="shared" si="7"/>
        <v/>
      </c>
      <c r="RH35" s="73" t="str">
        <f t="shared" si="7"/>
        <v/>
      </c>
      <c r="RI35" s="73" t="str">
        <f t="shared" si="7"/>
        <v/>
      </c>
      <c r="RJ35" s="73" t="str">
        <f t="shared" si="7"/>
        <v/>
      </c>
      <c r="RK35" s="73" t="str">
        <f t="shared" si="7"/>
        <v/>
      </c>
      <c r="RL35" s="73" t="str">
        <f t="shared" si="7"/>
        <v/>
      </c>
      <c r="RM35" s="73" t="str">
        <f t="shared" si="7"/>
        <v/>
      </c>
      <c r="RN35" s="73" t="str">
        <f t="shared" si="7"/>
        <v/>
      </c>
      <c r="RO35" s="73" t="str">
        <f t="shared" si="7"/>
        <v/>
      </c>
      <c r="RP35" s="73" t="str">
        <f t="shared" si="7"/>
        <v/>
      </c>
      <c r="RQ35" s="73" t="str">
        <f t="shared" si="7"/>
        <v/>
      </c>
      <c r="RR35" s="73" t="str">
        <f t="shared" si="7"/>
        <v/>
      </c>
      <c r="RS35" s="73" t="str">
        <f t="shared" si="7"/>
        <v/>
      </c>
      <c r="RT35" s="73" t="str">
        <f t="shared" si="7"/>
        <v/>
      </c>
      <c r="RU35" s="73" t="str">
        <f t="shared" si="7"/>
        <v/>
      </c>
      <c r="RV35" s="73" t="str">
        <f t="shared" si="7"/>
        <v/>
      </c>
      <c r="RW35" s="73" t="str">
        <f t="shared" si="7"/>
        <v/>
      </c>
      <c r="RX35" s="73" t="str">
        <f t="shared" si="7"/>
        <v/>
      </c>
      <c r="RY35" s="73" t="str">
        <f t="shared" si="7"/>
        <v/>
      </c>
      <c r="RZ35" s="73" t="str">
        <f t="shared" si="7"/>
        <v/>
      </c>
      <c r="SA35" s="73" t="str">
        <f t="shared" si="7"/>
        <v/>
      </c>
      <c r="SB35" s="73" t="str">
        <f t="shared" si="7"/>
        <v/>
      </c>
      <c r="SC35" s="73" t="str">
        <f t="shared" si="7"/>
        <v/>
      </c>
      <c r="SD35" s="73" t="str">
        <f t="shared" si="7"/>
        <v/>
      </c>
      <c r="SE35" s="73" t="str">
        <f t="shared" si="7"/>
        <v/>
      </c>
      <c r="SF35" s="73" t="str">
        <f t="shared" si="7"/>
        <v/>
      </c>
      <c r="SG35" s="73" t="str">
        <f t="shared" si="7"/>
        <v/>
      </c>
      <c r="SH35" s="73" t="str">
        <f t="shared" si="7"/>
        <v/>
      </c>
      <c r="SI35" s="73" t="str">
        <f t="shared" si="7"/>
        <v/>
      </c>
      <c r="SJ35" s="73" t="str">
        <f t="shared" si="7"/>
        <v/>
      </c>
      <c r="SK35" s="73" t="str">
        <f t="shared" si="7"/>
        <v/>
      </c>
      <c r="SL35" s="73" t="str">
        <f t="shared" si="7"/>
        <v/>
      </c>
      <c r="SM35" s="73" t="str">
        <f t="shared" si="7"/>
        <v/>
      </c>
      <c r="SN35" s="73" t="str">
        <f t="shared" si="7"/>
        <v/>
      </c>
      <c r="SO35" s="73" t="str">
        <f t="shared" si="7"/>
        <v/>
      </c>
      <c r="SP35" s="73" t="str">
        <f t="shared" si="7"/>
        <v/>
      </c>
      <c r="SQ35" s="73" t="str">
        <f t="shared" si="7"/>
        <v/>
      </c>
      <c r="SR35" s="73" t="str">
        <f t="shared" si="7"/>
        <v/>
      </c>
      <c r="SS35" s="73" t="str">
        <f t="shared" si="7"/>
        <v/>
      </c>
      <c r="ST35" s="73" t="str">
        <f t="shared" si="7"/>
        <v/>
      </c>
      <c r="SU35" s="73" t="str">
        <f t="shared" si="7"/>
        <v/>
      </c>
      <c r="SV35" s="73" t="str">
        <f t="shared" si="7"/>
        <v/>
      </c>
      <c r="SW35" s="73" t="str">
        <f t="shared" si="7"/>
        <v/>
      </c>
      <c r="SX35" s="73" t="str">
        <f t="shared" si="7"/>
        <v/>
      </c>
      <c r="SY35" s="73" t="str">
        <f t="shared" ref="SY35:VJ35" si="8">_xlfn.IFNA(VLOOKUP(SY21,$I$5:$J$11,2,0),"")</f>
        <v/>
      </c>
      <c r="SZ35" s="73" t="str">
        <f t="shared" si="8"/>
        <v/>
      </c>
      <c r="TA35" s="73" t="str">
        <f t="shared" si="8"/>
        <v/>
      </c>
      <c r="TB35" s="73" t="str">
        <f t="shared" si="8"/>
        <v/>
      </c>
      <c r="TC35" s="73" t="str">
        <f t="shared" si="8"/>
        <v/>
      </c>
      <c r="TD35" s="73" t="str">
        <f t="shared" si="8"/>
        <v/>
      </c>
      <c r="TE35" s="73" t="str">
        <f t="shared" si="8"/>
        <v/>
      </c>
      <c r="TF35" s="73" t="str">
        <f t="shared" si="8"/>
        <v/>
      </c>
      <c r="TG35" s="73" t="str">
        <f t="shared" si="8"/>
        <v/>
      </c>
      <c r="TH35" s="73" t="str">
        <f t="shared" si="8"/>
        <v/>
      </c>
      <c r="TI35" s="73" t="str">
        <f t="shared" si="8"/>
        <v/>
      </c>
      <c r="TJ35" s="73" t="str">
        <f t="shared" si="8"/>
        <v/>
      </c>
      <c r="TK35" s="73" t="str">
        <f t="shared" si="8"/>
        <v/>
      </c>
      <c r="TL35" s="73" t="str">
        <f t="shared" si="8"/>
        <v/>
      </c>
      <c r="TM35" s="73" t="str">
        <f t="shared" si="8"/>
        <v/>
      </c>
      <c r="TN35" s="73" t="str">
        <f t="shared" si="8"/>
        <v/>
      </c>
      <c r="TO35" s="73" t="str">
        <f t="shared" si="8"/>
        <v/>
      </c>
      <c r="TP35" s="73" t="str">
        <f t="shared" si="8"/>
        <v/>
      </c>
      <c r="TQ35" s="73" t="str">
        <f t="shared" si="8"/>
        <v/>
      </c>
      <c r="TR35" s="73" t="str">
        <f t="shared" si="8"/>
        <v/>
      </c>
      <c r="TS35" s="73" t="str">
        <f t="shared" si="8"/>
        <v/>
      </c>
      <c r="TT35" s="73" t="str">
        <f t="shared" si="8"/>
        <v/>
      </c>
      <c r="TU35" s="73" t="str">
        <f t="shared" si="8"/>
        <v/>
      </c>
      <c r="TV35" s="73" t="str">
        <f t="shared" si="8"/>
        <v/>
      </c>
      <c r="TW35" s="73" t="str">
        <f t="shared" si="8"/>
        <v/>
      </c>
      <c r="TX35" s="73" t="str">
        <f t="shared" si="8"/>
        <v/>
      </c>
      <c r="TY35" s="73" t="str">
        <f t="shared" si="8"/>
        <v/>
      </c>
      <c r="TZ35" s="73" t="str">
        <f t="shared" si="8"/>
        <v/>
      </c>
      <c r="UA35" s="73" t="str">
        <f t="shared" si="8"/>
        <v/>
      </c>
      <c r="UB35" s="73" t="str">
        <f t="shared" si="8"/>
        <v/>
      </c>
      <c r="UC35" s="73" t="str">
        <f t="shared" si="8"/>
        <v/>
      </c>
      <c r="UD35" s="73" t="str">
        <f t="shared" si="8"/>
        <v/>
      </c>
      <c r="UE35" s="73" t="str">
        <f t="shared" si="8"/>
        <v/>
      </c>
      <c r="UF35" s="73" t="str">
        <f t="shared" si="8"/>
        <v/>
      </c>
      <c r="UG35" s="73" t="str">
        <f t="shared" si="8"/>
        <v/>
      </c>
      <c r="UH35" s="73" t="str">
        <f t="shared" si="8"/>
        <v/>
      </c>
      <c r="UI35" s="73" t="str">
        <f t="shared" si="8"/>
        <v/>
      </c>
      <c r="UJ35" s="73" t="str">
        <f t="shared" si="8"/>
        <v/>
      </c>
      <c r="UK35" s="73" t="str">
        <f t="shared" si="8"/>
        <v/>
      </c>
      <c r="UL35" s="73" t="str">
        <f t="shared" si="8"/>
        <v/>
      </c>
      <c r="UM35" s="73" t="str">
        <f t="shared" si="8"/>
        <v/>
      </c>
      <c r="UN35" s="73" t="str">
        <f t="shared" si="8"/>
        <v/>
      </c>
      <c r="UO35" s="73" t="str">
        <f t="shared" si="8"/>
        <v/>
      </c>
      <c r="UP35" s="73" t="str">
        <f t="shared" si="8"/>
        <v/>
      </c>
      <c r="UQ35" s="73" t="str">
        <f t="shared" si="8"/>
        <v/>
      </c>
      <c r="UR35" s="73" t="str">
        <f t="shared" si="8"/>
        <v/>
      </c>
      <c r="US35" s="73" t="str">
        <f t="shared" si="8"/>
        <v/>
      </c>
      <c r="UT35" s="73" t="str">
        <f t="shared" si="8"/>
        <v/>
      </c>
      <c r="UU35" s="73" t="str">
        <f t="shared" si="8"/>
        <v/>
      </c>
      <c r="UV35" s="73" t="str">
        <f t="shared" si="8"/>
        <v/>
      </c>
      <c r="UW35" s="73" t="str">
        <f t="shared" si="8"/>
        <v/>
      </c>
      <c r="UX35" s="73" t="str">
        <f t="shared" si="8"/>
        <v/>
      </c>
      <c r="UY35" s="73" t="str">
        <f t="shared" si="8"/>
        <v/>
      </c>
      <c r="UZ35" s="73" t="str">
        <f t="shared" si="8"/>
        <v/>
      </c>
      <c r="VA35" s="73" t="str">
        <f t="shared" si="8"/>
        <v/>
      </c>
      <c r="VB35" s="73" t="str">
        <f t="shared" si="8"/>
        <v/>
      </c>
      <c r="VC35" s="73" t="str">
        <f t="shared" si="8"/>
        <v/>
      </c>
      <c r="VD35" s="73" t="str">
        <f t="shared" si="8"/>
        <v/>
      </c>
      <c r="VE35" s="73" t="str">
        <f t="shared" si="8"/>
        <v/>
      </c>
      <c r="VF35" s="73" t="str">
        <f t="shared" si="8"/>
        <v/>
      </c>
      <c r="VG35" s="73" t="str">
        <f t="shared" si="8"/>
        <v/>
      </c>
      <c r="VH35" s="73" t="str">
        <f t="shared" si="8"/>
        <v/>
      </c>
      <c r="VI35" s="73" t="str">
        <f t="shared" si="8"/>
        <v/>
      </c>
      <c r="VJ35" s="73" t="str">
        <f t="shared" si="8"/>
        <v/>
      </c>
      <c r="VK35" s="73" t="str">
        <f t="shared" ref="VK35:XV35" si="9">_xlfn.IFNA(VLOOKUP(VK21,$I$5:$J$11,2,0),"")</f>
        <v/>
      </c>
      <c r="VL35" s="73" t="str">
        <f t="shared" si="9"/>
        <v/>
      </c>
      <c r="VM35" s="73" t="str">
        <f t="shared" si="9"/>
        <v/>
      </c>
      <c r="VN35" s="73" t="str">
        <f t="shared" si="9"/>
        <v/>
      </c>
      <c r="VO35" s="73" t="str">
        <f t="shared" si="9"/>
        <v/>
      </c>
      <c r="VP35" s="73" t="str">
        <f t="shared" si="9"/>
        <v/>
      </c>
      <c r="VQ35" s="73" t="str">
        <f t="shared" si="9"/>
        <v/>
      </c>
      <c r="VR35" s="73" t="str">
        <f t="shared" si="9"/>
        <v/>
      </c>
      <c r="VS35" s="73" t="str">
        <f t="shared" si="9"/>
        <v/>
      </c>
      <c r="VT35" s="73" t="str">
        <f t="shared" si="9"/>
        <v/>
      </c>
      <c r="VU35" s="73" t="str">
        <f t="shared" si="9"/>
        <v/>
      </c>
      <c r="VV35" s="73" t="str">
        <f t="shared" si="9"/>
        <v/>
      </c>
      <c r="VW35" s="73" t="str">
        <f t="shared" si="9"/>
        <v/>
      </c>
      <c r="VX35" s="73" t="str">
        <f t="shared" si="9"/>
        <v/>
      </c>
      <c r="VY35" s="73" t="str">
        <f t="shared" si="9"/>
        <v/>
      </c>
      <c r="VZ35" s="73" t="str">
        <f t="shared" si="9"/>
        <v/>
      </c>
      <c r="WA35" s="73" t="str">
        <f t="shared" si="9"/>
        <v/>
      </c>
      <c r="WB35" s="73" t="str">
        <f t="shared" si="9"/>
        <v/>
      </c>
      <c r="WC35" s="73" t="str">
        <f t="shared" si="9"/>
        <v/>
      </c>
      <c r="WD35" s="73" t="str">
        <f t="shared" si="9"/>
        <v/>
      </c>
      <c r="WE35" s="73" t="str">
        <f t="shared" si="9"/>
        <v/>
      </c>
      <c r="WF35" s="73" t="str">
        <f t="shared" si="9"/>
        <v/>
      </c>
      <c r="WG35" s="73" t="str">
        <f t="shared" si="9"/>
        <v/>
      </c>
      <c r="WH35" s="73" t="str">
        <f t="shared" si="9"/>
        <v/>
      </c>
      <c r="WI35" s="73" t="str">
        <f t="shared" si="9"/>
        <v/>
      </c>
      <c r="WJ35" s="73" t="str">
        <f t="shared" si="9"/>
        <v/>
      </c>
      <c r="WK35" s="73" t="str">
        <f t="shared" si="9"/>
        <v/>
      </c>
      <c r="WL35" s="73" t="str">
        <f t="shared" si="9"/>
        <v/>
      </c>
      <c r="WM35" s="73" t="str">
        <f t="shared" si="9"/>
        <v/>
      </c>
      <c r="WN35" s="73" t="str">
        <f t="shared" si="9"/>
        <v/>
      </c>
      <c r="WO35" s="73" t="str">
        <f t="shared" si="9"/>
        <v/>
      </c>
      <c r="WP35" s="73" t="str">
        <f t="shared" si="9"/>
        <v/>
      </c>
      <c r="WQ35" s="73" t="str">
        <f t="shared" si="9"/>
        <v/>
      </c>
      <c r="WR35" s="73" t="str">
        <f t="shared" si="9"/>
        <v/>
      </c>
      <c r="WS35" s="73" t="str">
        <f t="shared" si="9"/>
        <v/>
      </c>
      <c r="WT35" s="73" t="str">
        <f t="shared" si="9"/>
        <v/>
      </c>
      <c r="WU35" s="73" t="str">
        <f t="shared" si="9"/>
        <v/>
      </c>
      <c r="WV35" s="73" t="str">
        <f t="shared" si="9"/>
        <v/>
      </c>
      <c r="WW35" s="73" t="str">
        <f t="shared" si="9"/>
        <v/>
      </c>
      <c r="WX35" s="73" t="str">
        <f t="shared" si="9"/>
        <v/>
      </c>
      <c r="WY35" s="73" t="str">
        <f t="shared" si="9"/>
        <v/>
      </c>
      <c r="WZ35" s="73" t="str">
        <f t="shared" si="9"/>
        <v/>
      </c>
      <c r="XA35" s="73" t="str">
        <f t="shared" si="9"/>
        <v/>
      </c>
      <c r="XB35" s="73" t="str">
        <f t="shared" si="9"/>
        <v/>
      </c>
      <c r="XC35" s="73" t="str">
        <f t="shared" si="9"/>
        <v/>
      </c>
      <c r="XD35" s="73" t="str">
        <f t="shared" si="9"/>
        <v/>
      </c>
      <c r="XE35" s="73" t="str">
        <f t="shared" si="9"/>
        <v/>
      </c>
      <c r="XF35" s="73" t="str">
        <f t="shared" si="9"/>
        <v/>
      </c>
      <c r="XG35" s="73" t="str">
        <f t="shared" si="9"/>
        <v/>
      </c>
      <c r="XH35" s="73" t="str">
        <f t="shared" si="9"/>
        <v/>
      </c>
      <c r="XI35" s="73" t="str">
        <f t="shared" si="9"/>
        <v/>
      </c>
      <c r="XJ35" s="73" t="str">
        <f t="shared" si="9"/>
        <v/>
      </c>
      <c r="XK35" s="73" t="str">
        <f t="shared" si="9"/>
        <v/>
      </c>
      <c r="XL35" s="73" t="str">
        <f t="shared" si="9"/>
        <v/>
      </c>
      <c r="XM35" s="73" t="str">
        <f t="shared" si="9"/>
        <v/>
      </c>
      <c r="XN35" s="73" t="str">
        <f t="shared" si="9"/>
        <v/>
      </c>
      <c r="XO35" s="73" t="str">
        <f t="shared" si="9"/>
        <v/>
      </c>
      <c r="XP35" s="73" t="str">
        <f t="shared" si="9"/>
        <v/>
      </c>
      <c r="XQ35" s="73" t="str">
        <f t="shared" si="9"/>
        <v/>
      </c>
      <c r="XR35" s="73" t="str">
        <f t="shared" si="9"/>
        <v/>
      </c>
      <c r="XS35" s="73" t="str">
        <f t="shared" si="9"/>
        <v/>
      </c>
      <c r="XT35" s="73" t="str">
        <f t="shared" si="9"/>
        <v/>
      </c>
      <c r="XU35" s="73" t="str">
        <f t="shared" si="9"/>
        <v/>
      </c>
      <c r="XV35" s="73" t="str">
        <f t="shared" si="9"/>
        <v/>
      </c>
      <c r="XW35" s="73" t="str">
        <f t="shared" ref="XW35:AAH35" si="10">_xlfn.IFNA(VLOOKUP(XW21,$I$5:$J$11,2,0),"")</f>
        <v/>
      </c>
      <c r="XX35" s="73" t="str">
        <f t="shared" si="10"/>
        <v/>
      </c>
      <c r="XY35" s="73" t="str">
        <f t="shared" si="10"/>
        <v/>
      </c>
      <c r="XZ35" s="73" t="str">
        <f t="shared" si="10"/>
        <v/>
      </c>
      <c r="YA35" s="73" t="str">
        <f t="shared" si="10"/>
        <v/>
      </c>
      <c r="YB35" s="73" t="str">
        <f t="shared" si="10"/>
        <v/>
      </c>
      <c r="YC35" s="73" t="str">
        <f t="shared" si="10"/>
        <v/>
      </c>
      <c r="YD35" s="73" t="str">
        <f t="shared" si="10"/>
        <v/>
      </c>
      <c r="YE35" s="73" t="str">
        <f t="shared" si="10"/>
        <v/>
      </c>
      <c r="YF35" s="73" t="str">
        <f t="shared" si="10"/>
        <v/>
      </c>
      <c r="YG35" s="73" t="str">
        <f t="shared" si="10"/>
        <v/>
      </c>
      <c r="YH35" s="73" t="str">
        <f t="shared" si="10"/>
        <v/>
      </c>
      <c r="YI35" s="73" t="str">
        <f t="shared" si="10"/>
        <v/>
      </c>
      <c r="YJ35" s="73" t="str">
        <f t="shared" si="10"/>
        <v/>
      </c>
      <c r="YK35" s="73" t="str">
        <f t="shared" si="10"/>
        <v/>
      </c>
      <c r="YL35" s="73" t="str">
        <f t="shared" si="10"/>
        <v/>
      </c>
      <c r="YM35" s="73" t="str">
        <f t="shared" si="10"/>
        <v/>
      </c>
      <c r="YN35" s="73" t="str">
        <f t="shared" si="10"/>
        <v/>
      </c>
      <c r="YO35" s="73" t="str">
        <f t="shared" si="10"/>
        <v/>
      </c>
      <c r="YP35" s="73" t="str">
        <f t="shared" si="10"/>
        <v/>
      </c>
      <c r="YQ35" s="73" t="str">
        <f t="shared" si="10"/>
        <v/>
      </c>
      <c r="YR35" s="73" t="str">
        <f t="shared" si="10"/>
        <v/>
      </c>
      <c r="YS35" s="73" t="str">
        <f t="shared" si="10"/>
        <v/>
      </c>
      <c r="YT35" s="73" t="str">
        <f t="shared" si="10"/>
        <v/>
      </c>
      <c r="YU35" s="73" t="str">
        <f t="shared" si="10"/>
        <v/>
      </c>
      <c r="YV35" s="73" t="str">
        <f t="shared" si="10"/>
        <v/>
      </c>
      <c r="YW35" s="73" t="str">
        <f t="shared" si="10"/>
        <v/>
      </c>
      <c r="YX35" s="73" t="str">
        <f t="shared" si="10"/>
        <v/>
      </c>
      <c r="YY35" s="73" t="str">
        <f t="shared" si="10"/>
        <v/>
      </c>
      <c r="YZ35" s="73" t="str">
        <f t="shared" si="10"/>
        <v/>
      </c>
      <c r="ZA35" s="73" t="str">
        <f t="shared" si="10"/>
        <v/>
      </c>
      <c r="ZB35" s="73" t="str">
        <f t="shared" si="10"/>
        <v/>
      </c>
      <c r="ZC35" s="73" t="str">
        <f t="shared" si="10"/>
        <v/>
      </c>
      <c r="ZD35" s="73" t="str">
        <f t="shared" si="10"/>
        <v/>
      </c>
      <c r="ZE35" s="73" t="str">
        <f t="shared" si="10"/>
        <v/>
      </c>
      <c r="ZF35" s="73" t="str">
        <f t="shared" si="10"/>
        <v/>
      </c>
      <c r="ZG35" s="73" t="str">
        <f t="shared" si="10"/>
        <v/>
      </c>
      <c r="ZH35" s="73" t="str">
        <f t="shared" si="10"/>
        <v/>
      </c>
      <c r="ZI35" s="73" t="str">
        <f t="shared" si="10"/>
        <v/>
      </c>
      <c r="ZJ35" s="73" t="str">
        <f t="shared" si="10"/>
        <v/>
      </c>
      <c r="ZK35" s="73" t="str">
        <f t="shared" si="10"/>
        <v/>
      </c>
      <c r="ZL35" s="73" t="str">
        <f t="shared" si="10"/>
        <v/>
      </c>
      <c r="ZM35" s="73" t="str">
        <f t="shared" si="10"/>
        <v/>
      </c>
      <c r="ZN35" s="73" t="str">
        <f t="shared" si="10"/>
        <v/>
      </c>
      <c r="ZO35" s="73" t="str">
        <f t="shared" si="10"/>
        <v/>
      </c>
      <c r="ZP35" s="73" t="str">
        <f t="shared" si="10"/>
        <v/>
      </c>
      <c r="ZQ35" s="73" t="str">
        <f t="shared" si="10"/>
        <v/>
      </c>
      <c r="ZR35" s="73" t="str">
        <f t="shared" si="10"/>
        <v/>
      </c>
      <c r="ZS35" s="73" t="str">
        <f t="shared" si="10"/>
        <v/>
      </c>
      <c r="ZT35" s="73" t="str">
        <f t="shared" si="10"/>
        <v/>
      </c>
      <c r="ZU35" s="73" t="str">
        <f t="shared" si="10"/>
        <v/>
      </c>
      <c r="ZV35" s="73" t="str">
        <f t="shared" si="10"/>
        <v/>
      </c>
      <c r="ZW35" s="73" t="str">
        <f t="shared" si="10"/>
        <v/>
      </c>
      <c r="ZX35" s="73" t="str">
        <f t="shared" si="10"/>
        <v/>
      </c>
      <c r="ZY35" s="73" t="str">
        <f t="shared" si="10"/>
        <v/>
      </c>
      <c r="ZZ35" s="73" t="str">
        <f t="shared" si="10"/>
        <v/>
      </c>
      <c r="AAA35" s="73" t="str">
        <f t="shared" si="10"/>
        <v/>
      </c>
      <c r="AAB35" s="73" t="str">
        <f t="shared" si="10"/>
        <v/>
      </c>
      <c r="AAC35" s="73" t="str">
        <f t="shared" si="10"/>
        <v/>
      </c>
      <c r="AAD35" s="73" t="str">
        <f t="shared" si="10"/>
        <v/>
      </c>
      <c r="AAE35" s="73" t="str">
        <f t="shared" si="10"/>
        <v/>
      </c>
      <c r="AAF35" s="73" t="str">
        <f t="shared" si="10"/>
        <v/>
      </c>
      <c r="AAG35" s="73" t="str">
        <f t="shared" si="10"/>
        <v/>
      </c>
      <c r="AAH35" s="73" t="str">
        <f t="shared" si="10"/>
        <v/>
      </c>
      <c r="AAI35" s="73" t="str">
        <f t="shared" ref="AAI35:ACT35" si="11">_xlfn.IFNA(VLOOKUP(AAI21,$I$5:$J$11,2,0),"")</f>
        <v/>
      </c>
      <c r="AAJ35" s="73" t="str">
        <f t="shared" si="11"/>
        <v/>
      </c>
      <c r="AAK35" s="73" t="str">
        <f t="shared" si="11"/>
        <v/>
      </c>
      <c r="AAL35" s="73" t="str">
        <f t="shared" si="11"/>
        <v/>
      </c>
      <c r="AAM35" s="73" t="str">
        <f t="shared" si="11"/>
        <v/>
      </c>
      <c r="AAN35" s="73" t="str">
        <f t="shared" si="11"/>
        <v/>
      </c>
      <c r="AAO35" s="73" t="str">
        <f t="shared" si="11"/>
        <v/>
      </c>
      <c r="AAP35" s="73" t="str">
        <f t="shared" si="11"/>
        <v/>
      </c>
      <c r="AAQ35" s="73" t="str">
        <f t="shared" si="11"/>
        <v/>
      </c>
      <c r="AAR35" s="73" t="str">
        <f t="shared" si="11"/>
        <v/>
      </c>
      <c r="AAS35" s="73" t="str">
        <f t="shared" si="11"/>
        <v/>
      </c>
      <c r="AAT35" s="73" t="str">
        <f t="shared" si="11"/>
        <v/>
      </c>
      <c r="AAU35" s="73" t="str">
        <f t="shared" si="11"/>
        <v/>
      </c>
      <c r="AAV35" s="73" t="str">
        <f t="shared" si="11"/>
        <v/>
      </c>
      <c r="AAW35" s="73" t="str">
        <f t="shared" si="11"/>
        <v/>
      </c>
      <c r="AAX35" s="73" t="str">
        <f t="shared" si="11"/>
        <v/>
      </c>
      <c r="AAY35" s="73" t="str">
        <f t="shared" si="11"/>
        <v/>
      </c>
      <c r="AAZ35" s="73" t="str">
        <f t="shared" si="11"/>
        <v/>
      </c>
      <c r="ABA35" s="73" t="str">
        <f t="shared" si="11"/>
        <v/>
      </c>
      <c r="ABB35" s="73" t="str">
        <f t="shared" si="11"/>
        <v/>
      </c>
      <c r="ABC35" s="73" t="str">
        <f t="shared" si="11"/>
        <v/>
      </c>
      <c r="ABD35" s="73" t="str">
        <f t="shared" si="11"/>
        <v/>
      </c>
      <c r="ABE35" s="73" t="str">
        <f t="shared" si="11"/>
        <v/>
      </c>
      <c r="ABF35" s="73" t="str">
        <f t="shared" si="11"/>
        <v/>
      </c>
      <c r="ABG35" s="73" t="str">
        <f t="shared" si="11"/>
        <v/>
      </c>
      <c r="ABH35" s="73" t="str">
        <f t="shared" si="11"/>
        <v/>
      </c>
      <c r="ABI35" s="73" t="str">
        <f t="shared" si="11"/>
        <v/>
      </c>
      <c r="ABJ35" s="73" t="str">
        <f t="shared" si="11"/>
        <v/>
      </c>
      <c r="ABK35" s="73" t="str">
        <f t="shared" si="11"/>
        <v/>
      </c>
      <c r="ABL35" s="73" t="str">
        <f t="shared" si="11"/>
        <v/>
      </c>
      <c r="ABM35" s="73" t="str">
        <f t="shared" si="11"/>
        <v/>
      </c>
      <c r="ABN35" s="73" t="str">
        <f t="shared" si="11"/>
        <v/>
      </c>
      <c r="ABO35" s="73" t="str">
        <f t="shared" si="11"/>
        <v/>
      </c>
      <c r="ABP35" s="73" t="str">
        <f t="shared" si="11"/>
        <v/>
      </c>
      <c r="ABQ35" s="73" t="str">
        <f t="shared" si="11"/>
        <v/>
      </c>
      <c r="ABR35" s="73" t="str">
        <f t="shared" si="11"/>
        <v/>
      </c>
      <c r="ABS35" s="73" t="str">
        <f t="shared" si="11"/>
        <v/>
      </c>
      <c r="ABT35" s="73" t="str">
        <f t="shared" si="11"/>
        <v/>
      </c>
      <c r="ABU35" s="73" t="str">
        <f t="shared" si="11"/>
        <v/>
      </c>
      <c r="ABV35" s="73" t="str">
        <f t="shared" si="11"/>
        <v/>
      </c>
      <c r="ABW35" s="73" t="str">
        <f t="shared" si="11"/>
        <v/>
      </c>
      <c r="ABX35" s="73" t="str">
        <f t="shared" si="11"/>
        <v/>
      </c>
      <c r="ABY35" s="73" t="str">
        <f t="shared" si="11"/>
        <v/>
      </c>
      <c r="ABZ35" s="73" t="str">
        <f t="shared" si="11"/>
        <v/>
      </c>
      <c r="ACA35" s="73" t="str">
        <f t="shared" si="11"/>
        <v/>
      </c>
      <c r="ACB35" s="73" t="str">
        <f t="shared" si="11"/>
        <v/>
      </c>
      <c r="ACC35" s="73" t="str">
        <f t="shared" si="11"/>
        <v/>
      </c>
      <c r="ACD35" s="73" t="str">
        <f t="shared" si="11"/>
        <v/>
      </c>
      <c r="ACE35" s="73" t="str">
        <f t="shared" si="11"/>
        <v/>
      </c>
      <c r="ACF35" s="73" t="str">
        <f t="shared" si="11"/>
        <v/>
      </c>
      <c r="ACG35" s="73" t="str">
        <f t="shared" si="11"/>
        <v/>
      </c>
      <c r="ACH35" s="73" t="str">
        <f t="shared" si="11"/>
        <v/>
      </c>
      <c r="ACI35" s="73" t="str">
        <f t="shared" si="11"/>
        <v/>
      </c>
      <c r="ACJ35" s="73" t="str">
        <f t="shared" si="11"/>
        <v/>
      </c>
      <c r="ACK35" s="73" t="str">
        <f t="shared" si="11"/>
        <v/>
      </c>
      <c r="ACL35" s="73" t="str">
        <f t="shared" si="11"/>
        <v/>
      </c>
      <c r="ACM35" s="73" t="str">
        <f t="shared" si="11"/>
        <v/>
      </c>
      <c r="ACN35" s="73" t="str">
        <f t="shared" si="11"/>
        <v/>
      </c>
      <c r="ACO35" s="73" t="str">
        <f t="shared" si="11"/>
        <v/>
      </c>
      <c r="ACP35" s="73" t="str">
        <f t="shared" si="11"/>
        <v/>
      </c>
      <c r="ACQ35" s="73" t="str">
        <f t="shared" si="11"/>
        <v/>
      </c>
      <c r="ACR35" s="73" t="str">
        <f t="shared" si="11"/>
        <v/>
      </c>
      <c r="ACS35" s="73" t="str">
        <f t="shared" si="11"/>
        <v/>
      </c>
      <c r="ACT35" s="73" t="str">
        <f t="shared" si="11"/>
        <v/>
      </c>
      <c r="ACU35" s="73" t="str">
        <f t="shared" ref="ACU35:AFF35" si="12">_xlfn.IFNA(VLOOKUP(ACU21,$I$5:$J$11,2,0),"")</f>
        <v/>
      </c>
      <c r="ACV35" s="73" t="str">
        <f t="shared" si="12"/>
        <v/>
      </c>
      <c r="ACW35" s="73" t="str">
        <f t="shared" si="12"/>
        <v/>
      </c>
      <c r="ACX35" s="73" t="str">
        <f t="shared" si="12"/>
        <v/>
      </c>
      <c r="ACY35" s="73" t="str">
        <f t="shared" si="12"/>
        <v/>
      </c>
      <c r="ACZ35" s="73" t="str">
        <f t="shared" si="12"/>
        <v/>
      </c>
      <c r="ADA35" s="73" t="str">
        <f t="shared" si="12"/>
        <v/>
      </c>
      <c r="ADB35" s="73" t="str">
        <f t="shared" si="12"/>
        <v/>
      </c>
      <c r="ADC35" s="73" t="str">
        <f t="shared" si="12"/>
        <v/>
      </c>
      <c r="ADD35" s="73" t="str">
        <f t="shared" si="12"/>
        <v/>
      </c>
      <c r="ADE35" s="73" t="str">
        <f t="shared" si="12"/>
        <v/>
      </c>
      <c r="ADF35" s="73" t="str">
        <f t="shared" si="12"/>
        <v/>
      </c>
      <c r="ADG35" s="73" t="str">
        <f t="shared" si="12"/>
        <v/>
      </c>
      <c r="ADH35" s="73" t="str">
        <f t="shared" si="12"/>
        <v/>
      </c>
      <c r="ADI35" s="73" t="str">
        <f t="shared" si="12"/>
        <v/>
      </c>
      <c r="ADJ35" s="73" t="str">
        <f t="shared" si="12"/>
        <v/>
      </c>
      <c r="ADK35" s="73" t="str">
        <f t="shared" si="12"/>
        <v/>
      </c>
      <c r="ADL35" s="73" t="str">
        <f t="shared" si="12"/>
        <v/>
      </c>
      <c r="ADM35" s="73" t="str">
        <f t="shared" si="12"/>
        <v/>
      </c>
      <c r="ADN35" s="73" t="str">
        <f t="shared" si="12"/>
        <v/>
      </c>
      <c r="ADO35" s="73" t="str">
        <f t="shared" si="12"/>
        <v/>
      </c>
      <c r="ADP35" s="73" t="str">
        <f t="shared" si="12"/>
        <v/>
      </c>
      <c r="ADQ35" s="73" t="str">
        <f t="shared" si="12"/>
        <v/>
      </c>
      <c r="ADR35" s="73" t="str">
        <f t="shared" si="12"/>
        <v/>
      </c>
      <c r="ADS35" s="73" t="str">
        <f t="shared" si="12"/>
        <v/>
      </c>
      <c r="ADT35" s="73" t="str">
        <f t="shared" si="12"/>
        <v/>
      </c>
      <c r="ADU35" s="73" t="str">
        <f t="shared" si="12"/>
        <v/>
      </c>
      <c r="ADV35" s="73" t="str">
        <f t="shared" si="12"/>
        <v/>
      </c>
      <c r="ADW35" s="73" t="str">
        <f t="shared" si="12"/>
        <v/>
      </c>
      <c r="ADX35" s="73" t="str">
        <f t="shared" si="12"/>
        <v/>
      </c>
      <c r="ADY35" s="73" t="str">
        <f t="shared" si="12"/>
        <v/>
      </c>
      <c r="ADZ35" s="73" t="str">
        <f t="shared" si="12"/>
        <v/>
      </c>
      <c r="AEA35" s="73" t="str">
        <f t="shared" si="12"/>
        <v/>
      </c>
      <c r="AEB35" s="73" t="str">
        <f t="shared" si="12"/>
        <v/>
      </c>
      <c r="AEC35" s="73" t="str">
        <f t="shared" si="12"/>
        <v/>
      </c>
      <c r="AED35" s="73" t="str">
        <f t="shared" si="12"/>
        <v/>
      </c>
      <c r="AEE35" s="73" t="str">
        <f t="shared" si="12"/>
        <v/>
      </c>
      <c r="AEF35" s="73" t="str">
        <f t="shared" si="12"/>
        <v/>
      </c>
      <c r="AEG35" s="73" t="str">
        <f t="shared" si="12"/>
        <v/>
      </c>
      <c r="AEH35" s="73" t="str">
        <f t="shared" si="12"/>
        <v/>
      </c>
      <c r="AEI35" s="73" t="str">
        <f t="shared" si="12"/>
        <v/>
      </c>
      <c r="AEJ35" s="73" t="str">
        <f t="shared" si="12"/>
        <v/>
      </c>
      <c r="AEK35" s="73" t="str">
        <f t="shared" si="12"/>
        <v/>
      </c>
      <c r="AEL35" s="73" t="str">
        <f t="shared" si="12"/>
        <v/>
      </c>
      <c r="AEM35" s="73" t="str">
        <f t="shared" si="12"/>
        <v/>
      </c>
      <c r="AEN35" s="73" t="str">
        <f t="shared" si="12"/>
        <v/>
      </c>
      <c r="AEO35" s="73" t="str">
        <f t="shared" si="12"/>
        <v/>
      </c>
      <c r="AEP35" s="73" t="str">
        <f t="shared" si="12"/>
        <v/>
      </c>
      <c r="AEQ35" s="73" t="str">
        <f t="shared" si="12"/>
        <v/>
      </c>
      <c r="AER35" s="73" t="str">
        <f t="shared" si="12"/>
        <v/>
      </c>
      <c r="AES35" s="73" t="str">
        <f t="shared" si="12"/>
        <v/>
      </c>
      <c r="AET35" s="73" t="str">
        <f t="shared" si="12"/>
        <v/>
      </c>
      <c r="AEU35" s="73" t="str">
        <f t="shared" si="12"/>
        <v/>
      </c>
      <c r="AEV35" s="73" t="str">
        <f t="shared" si="12"/>
        <v/>
      </c>
      <c r="AEW35" s="73" t="str">
        <f t="shared" si="12"/>
        <v/>
      </c>
      <c r="AEX35" s="73" t="str">
        <f t="shared" si="12"/>
        <v/>
      </c>
      <c r="AEY35" s="73" t="str">
        <f t="shared" si="12"/>
        <v/>
      </c>
      <c r="AEZ35" s="73" t="str">
        <f t="shared" si="12"/>
        <v/>
      </c>
      <c r="AFA35" s="73" t="str">
        <f t="shared" si="12"/>
        <v/>
      </c>
      <c r="AFB35" s="73" t="str">
        <f t="shared" si="12"/>
        <v/>
      </c>
      <c r="AFC35" s="73" t="str">
        <f t="shared" si="12"/>
        <v/>
      </c>
      <c r="AFD35" s="73" t="str">
        <f t="shared" si="12"/>
        <v/>
      </c>
      <c r="AFE35" s="73" t="str">
        <f t="shared" si="12"/>
        <v/>
      </c>
      <c r="AFF35" s="73" t="str">
        <f t="shared" si="12"/>
        <v/>
      </c>
      <c r="AFG35" s="73" t="str">
        <f t="shared" ref="AFG35:AHR35" si="13">_xlfn.IFNA(VLOOKUP(AFG21,$I$5:$J$11,2,0),"")</f>
        <v/>
      </c>
      <c r="AFH35" s="73" t="str">
        <f t="shared" si="13"/>
        <v/>
      </c>
      <c r="AFI35" s="73" t="str">
        <f t="shared" si="13"/>
        <v/>
      </c>
      <c r="AFJ35" s="73" t="str">
        <f t="shared" si="13"/>
        <v/>
      </c>
      <c r="AFK35" s="73" t="str">
        <f t="shared" si="13"/>
        <v/>
      </c>
      <c r="AFL35" s="73" t="str">
        <f t="shared" si="13"/>
        <v/>
      </c>
      <c r="AFM35" s="73" t="str">
        <f t="shared" si="13"/>
        <v/>
      </c>
      <c r="AFN35" s="73" t="str">
        <f t="shared" si="13"/>
        <v/>
      </c>
      <c r="AFO35" s="73" t="str">
        <f t="shared" si="13"/>
        <v/>
      </c>
      <c r="AFP35" s="73" t="str">
        <f t="shared" si="13"/>
        <v/>
      </c>
      <c r="AFQ35" s="73" t="str">
        <f t="shared" si="13"/>
        <v/>
      </c>
      <c r="AFR35" s="73" t="str">
        <f t="shared" si="13"/>
        <v/>
      </c>
      <c r="AFS35" s="73" t="str">
        <f t="shared" si="13"/>
        <v/>
      </c>
      <c r="AFT35" s="73" t="str">
        <f t="shared" si="13"/>
        <v/>
      </c>
      <c r="AFU35" s="73" t="str">
        <f t="shared" si="13"/>
        <v/>
      </c>
      <c r="AFV35" s="73" t="str">
        <f t="shared" si="13"/>
        <v/>
      </c>
      <c r="AFW35" s="73" t="str">
        <f t="shared" si="13"/>
        <v/>
      </c>
      <c r="AFX35" s="73" t="str">
        <f t="shared" si="13"/>
        <v/>
      </c>
      <c r="AFY35" s="73" t="str">
        <f t="shared" si="13"/>
        <v/>
      </c>
      <c r="AFZ35" s="73" t="str">
        <f t="shared" si="13"/>
        <v/>
      </c>
      <c r="AGA35" s="73" t="str">
        <f t="shared" si="13"/>
        <v/>
      </c>
      <c r="AGB35" s="73" t="str">
        <f t="shared" si="13"/>
        <v/>
      </c>
      <c r="AGC35" s="73" t="str">
        <f t="shared" si="13"/>
        <v/>
      </c>
      <c r="AGD35" s="73" t="str">
        <f t="shared" si="13"/>
        <v/>
      </c>
      <c r="AGE35" s="73" t="str">
        <f t="shared" si="13"/>
        <v/>
      </c>
      <c r="AGF35" s="73" t="str">
        <f t="shared" si="13"/>
        <v/>
      </c>
      <c r="AGG35" s="73" t="str">
        <f t="shared" si="13"/>
        <v/>
      </c>
      <c r="AGH35" s="73" t="str">
        <f t="shared" si="13"/>
        <v/>
      </c>
      <c r="AGI35" s="73" t="str">
        <f t="shared" si="13"/>
        <v/>
      </c>
      <c r="AGJ35" s="73" t="str">
        <f t="shared" si="13"/>
        <v/>
      </c>
      <c r="AGK35" s="73" t="str">
        <f t="shared" si="13"/>
        <v/>
      </c>
      <c r="AGL35" s="73" t="str">
        <f t="shared" si="13"/>
        <v/>
      </c>
      <c r="AGM35" s="73" t="str">
        <f t="shared" si="13"/>
        <v/>
      </c>
      <c r="AGN35" s="73" t="str">
        <f t="shared" si="13"/>
        <v/>
      </c>
      <c r="AGO35" s="73" t="str">
        <f t="shared" si="13"/>
        <v/>
      </c>
      <c r="AGP35" s="73" t="str">
        <f t="shared" si="13"/>
        <v/>
      </c>
      <c r="AGQ35" s="73" t="str">
        <f t="shared" si="13"/>
        <v/>
      </c>
      <c r="AGR35" s="73" t="str">
        <f t="shared" si="13"/>
        <v/>
      </c>
      <c r="AGS35" s="73" t="str">
        <f t="shared" si="13"/>
        <v/>
      </c>
      <c r="AGT35" s="73" t="str">
        <f t="shared" si="13"/>
        <v/>
      </c>
      <c r="AGU35" s="73" t="str">
        <f t="shared" si="13"/>
        <v/>
      </c>
      <c r="AGV35" s="73" t="str">
        <f t="shared" si="13"/>
        <v/>
      </c>
      <c r="AGW35" s="73" t="str">
        <f t="shared" si="13"/>
        <v/>
      </c>
      <c r="AGX35" s="73" t="str">
        <f t="shared" si="13"/>
        <v/>
      </c>
      <c r="AGY35" s="73" t="str">
        <f t="shared" si="13"/>
        <v/>
      </c>
      <c r="AGZ35" s="73" t="str">
        <f t="shared" si="13"/>
        <v/>
      </c>
      <c r="AHA35" s="73" t="str">
        <f t="shared" si="13"/>
        <v/>
      </c>
      <c r="AHB35" s="73" t="str">
        <f t="shared" si="13"/>
        <v/>
      </c>
      <c r="AHC35" s="73" t="str">
        <f t="shared" si="13"/>
        <v/>
      </c>
      <c r="AHD35" s="73" t="str">
        <f t="shared" si="13"/>
        <v/>
      </c>
      <c r="AHE35" s="73" t="str">
        <f t="shared" si="13"/>
        <v/>
      </c>
      <c r="AHF35" s="73" t="str">
        <f t="shared" si="13"/>
        <v/>
      </c>
      <c r="AHG35" s="73" t="str">
        <f t="shared" si="13"/>
        <v/>
      </c>
      <c r="AHH35" s="73" t="str">
        <f t="shared" si="13"/>
        <v/>
      </c>
      <c r="AHI35" s="73" t="str">
        <f t="shared" si="13"/>
        <v/>
      </c>
      <c r="AHJ35" s="73" t="str">
        <f t="shared" si="13"/>
        <v/>
      </c>
      <c r="AHK35" s="73" t="str">
        <f t="shared" si="13"/>
        <v/>
      </c>
      <c r="AHL35" s="73" t="str">
        <f t="shared" si="13"/>
        <v/>
      </c>
      <c r="AHM35" s="73" t="str">
        <f t="shared" si="13"/>
        <v/>
      </c>
      <c r="AHN35" s="73" t="str">
        <f t="shared" si="13"/>
        <v/>
      </c>
      <c r="AHO35" s="73" t="str">
        <f t="shared" si="13"/>
        <v/>
      </c>
      <c r="AHP35" s="73" t="str">
        <f t="shared" si="13"/>
        <v/>
      </c>
      <c r="AHQ35" s="73" t="str">
        <f t="shared" si="13"/>
        <v/>
      </c>
      <c r="AHR35" s="73" t="str">
        <f t="shared" si="13"/>
        <v/>
      </c>
      <c r="AHS35" s="73" t="str">
        <f t="shared" ref="AHS35:AKD35" si="14">_xlfn.IFNA(VLOOKUP(AHS21,$I$5:$J$11,2,0),"")</f>
        <v/>
      </c>
      <c r="AHT35" s="73" t="str">
        <f t="shared" si="14"/>
        <v/>
      </c>
      <c r="AHU35" s="73" t="str">
        <f t="shared" si="14"/>
        <v/>
      </c>
      <c r="AHV35" s="73" t="str">
        <f t="shared" si="14"/>
        <v/>
      </c>
      <c r="AHW35" s="73" t="str">
        <f t="shared" si="14"/>
        <v/>
      </c>
      <c r="AHX35" s="73" t="str">
        <f t="shared" si="14"/>
        <v/>
      </c>
      <c r="AHY35" s="73" t="str">
        <f t="shared" si="14"/>
        <v/>
      </c>
      <c r="AHZ35" s="73" t="str">
        <f t="shared" si="14"/>
        <v/>
      </c>
      <c r="AIA35" s="73" t="str">
        <f t="shared" si="14"/>
        <v/>
      </c>
      <c r="AIB35" s="73" t="str">
        <f t="shared" si="14"/>
        <v/>
      </c>
      <c r="AIC35" s="73" t="str">
        <f t="shared" si="14"/>
        <v/>
      </c>
      <c r="AID35" s="73" t="str">
        <f t="shared" si="14"/>
        <v/>
      </c>
      <c r="AIE35" s="73" t="str">
        <f t="shared" si="14"/>
        <v/>
      </c>
      <c r="AIF35" s="73" t="str">
        <f t="shared" si="14"/>
        <v/>
      </c>
      <c r="AIG35" s="73" t="str">
        <f t="shared" si="14"/>
        <v/>
      </c>
      <c r="AIH35" s="73" t="str">
        <f t="shared" si="14"/>
        <v/>
      </c>
      <c r="AII35" s="73" t="str">
        <f t="shared" si="14"/>
        <v/>
      </c>
      <c r="AIJ35" s="73" t="str">
        <f t="shared" si="14"/>
        <v/>
      </c>
      <c r="AIK35" s="73" t="str">
        <f t="shared" si="14"/>
        <v/>
      </c>
      <c r="AIL35" s="73" t="str">
        <f t="shared" si="14"/>
        <v/>
      </c>
      <c r="AIM35" s="73" t="str">
        <f t="shared" si="14"/>
        <v/>
      </c>
      <c r="AIN35" s="73" t="str">
        <f t="shared" si="14"/>
        <v/>
      </c>
      <c r="AIO35" s="73" t="str">
        <f t="shared" si="14"/>
        <v/>
      </c>
      <c r="AIP35" s="73" t="str">
        <f t="shared" si="14"/>
        <v/>
      </c>
      <c r="AIQ35" s="73" t="str">
        <f t="shared" si="14"/>
        <v/>
      </c>
      <c r="AIR35" s="73" t="str">
        <f t="shared" si="14"/>
        <v/>
      </c>
      <c r="AIS35" s="73" t="str">
        <f t="shared" si="14"/>
        <v/>
      </c>
      <c r="AIT35" s="73" t="str">
        <f t="shared" si="14"/>
        <v/>
      </c>
      <c r="AIU35" s="73" t="str">
        <f t="shared" si="14"/>
        <v/>
      </c>
      <c r="AIV35" s="73" t="str">
        <f t="shared" si="14"/>
        <v/>
      </c>
      <c r="AIW35" s="73" t="str">
        <f t="shared" si="14"/>
        <v/>
      </c>
      <c r="AIX35" s="73" t="str">
        <f t="shared" si="14"/>
        <v/>
      </c>
      <c r="AIY35" s="73" t="str">
        <f t="shared" si="14"/>
        <v/>
      </c>
      <c r="AIZ35" s="73" t="str">
        <f t="shared" si="14"/>
        <v/>
      </c>
      <c r="AJA35" s="73" t="str">
        <f t="shared" si="14"/>
        <v/>
      </c>
      <c r="AJB35" s="73" t="str">
        <f t="shared" si="14"/>
        <v/>
      </c>
      <c r="AJC35" s="73" t="str">
        <f t="shared" si="14"/>
        <v/>
      </c>
      <c r="AJD35" s="73" t="str">
        <f t="shared" si="14"/>
        <v/>
      </c>
      <c r="AJE35" s="73" t="str">
        <f t="shared" si="14"/>
        <v/>
      </c>
      <c r="AJF35" s="73" t="str">
        <f t="shared" si="14"/>
        <v/>
      </c>
      <c r="AJG35" s="73" t="str">
        <f t="shared" si="14"/>
        <v/>
      </c>
      <c r="AJH35" s="73" t="str">
        <f t="shared" si="14"/>
        <v/>
      </c>
      <c r="AJI35" s="73" t="str">
        <f t="shared" si="14"/>
        <v/>
      </c>
      <c r="AJJ35" s="73" t="str">
        <f t="shared" si="14"/>
        <v/>
      </c>
      <c r="AJK35" s="73" t="str">
        <f t="shared" si="14"/>
        <v/>
      </c>
      <c r="AJL35" s="73" t="str">
        <f t="shared" si="14"/>
        <v/>
      </c>
      <c r="AJM35" s="73" t="str">
        <f t="shared" si="14"/>
        <v/>
      </c>
      <c r="AJN35" s="73" t="str">
        <f t="shared" si="14"/>
        <v/>
      </c>
      <c r="AJO35" s="73" t="str">
        <f t="shared" si="14"/>
        <v/>
      </c>
      <c r="AJP35" s="73" t="str">
        <f t="shared" si="14"/>
        <v/>
      </c>
      <c r="AJQ35" s="73" t="str">
        <f t="shared" si="14"/>
        <v/>
      </c>
      <c r="AJR35" s="73" t="str">
        <f t="shared" si="14"/>
        <v/>
      </c>
      <c r="AJS35" s="73" t="str">
        <f t="shared" si="14"/>
        <v/>
      </c>
      <c r="AJT35" s="73" t="str">
        <f t="shared" si="14"/>
        <v/>
      </c>
      <c r="AJU35" s="73" t="str">
        <f t="shared" si="14"/>
        <v/>
      </c>
      <c r="AJV35" s="73" t="str">
        <f t="shared" si="14"/>
        <v/>
      </c>
      <c r="AJW35" s="73" t="str">
        <f t="shared" si="14"/>
        <v/>
      </c>
      <c r="AJX35" s="73" t="str">
        <f t="shared" si="14"/>
        <v/>
      </c>
      <c r="AJY35" s="73" t="str">
        <f t="shared" si="14"/>
        <v/>
      </c>
      <c r="AJZ35" s="73" t="str">
        <f t="shared" si="14"/>
        <v/>
      </c>
      <c r="AKA35" s="73" t="str">
        <f t="shared" si="14"/>
        <v/>
      </c>
      <c r="AKB35" s="73" t="str">
        <f t="shared" si="14"/>
        <v/>
      </c>
      <c r="AKC35" s="73" t="str">
        <f t="shared" si="14"/>
        <v/>
      </c>
      <c r="AKD35" s="73" t="str">
        <f t="shared" si="14"/>
        <v/>
      </c>
      <c r="AKE35" s="73" t="str">
        <f t="shared" ref="AKE35:ALQ35" si="15">_xlfn.IFNA(VLOOKUP(AKE21,$I$5:$J$11,2,0),"")</f>
        <v/>
      </c>
      <c r="AKF35" s="73" t="str">
        <f t="shared" si="15"/>
        <v/>
      </c>
      <c r="AKG35" s="73" t="str">
        <f t="shared" si="15"/>
        <v/>
      </c>
      <c r="AKH35" s="73" t="str">
        <f t="shared" si="15"/>
        <v/>
      </c>
      <c r="AKI35" s="73" t="str">
        <f t="shared" si="15"/>
        <v/>
      </c>
      <c r="AKJ35" s="73" t="str">
        <f t="shared" si="15"/>
        <v/>
      </c>
      <c r="AKK35" s="73" t="str">
        <f t="shared" si="15"/>
        <v/>
      </c>
      <c r="AKL35" s="73" t="str">
        <f t="shared" si="15"/>
        <v/>
      </c>
      <c r="AKM35" s="73" t="str">
        <f t="shared" si="15"/>
        <v/>
      </c>
      <c r="AKN35" s="73" t="str">
        <f t="shared" si="15"/>
        <v/>
      </c>
      <c r="AKO35" s="73" t="str">
        <f t="shared" si="15"/>
        <v/>
      </c>
      <c r="AKP35" s="73" t="str">
        <f t="shared" si="15"/>
        <v/>
      </c>
      <c r="AKQ35" s="73" t="str">
        <f t="shared" si="15"/>
        <v/>
      </c>
      <c r="AKR35" s="73" t="str">
        <f t="shared" si="15"/>
        <v/>
      </c>
      <c r="AKS35" s="73" t="str">
        <f t="shared" si="15"/>
        <v/>
      </c>
      <c r="AKT35" s="73" t="str">
        <f t="shared" si="15"/>
        <v/>
      </c>
      <c r="AKU35" s="73" t="str">
        <f t="shared" si="15"/>
        <v/>
      </c>
      <c r="AKV35" s="73" t="str">
        <f t="shared" si="15"/>
        <v/>
      </c>
      <c r="AKW35" s="73" t="str">
        <f t="shared" si="15"/>
        <v/>
      </c>
      <c r="AKX35" s="73" t="str">
        <f t="shared" si="15"/>
        <v/>
      </c>
      <c r="AKY35" s="73" t="str">
        <f t="shared" si="15"/>
        <v/>
      </c>
      <c r="AKZ35" s="73" t="str">
        <f t="shared" si="15"/>
        <v/>
      </c>
      <c r="ALA35" s="73" t="str">
        <f t="shared" si="15"/>
        <v/>
      </c>
      <c r="ALB35" s="73" t="str">
        <f t="shared" si="15"/>
        <v/>
      </c>
      <c r="ALC35" s="73" t="str">
        <f t="shared" si="15"/>
        <v/>
      </c>
      <c r="ALD35" s="73" t="str">
        <f t="shared" si="15"/>
        <v/>
      </c>
      <c r="ALE35" s="73" t="str">
        <f t="shared" si="15"/>
        <v/>
      </c>
      <c r="ALF35" s="73" t="str">
        <f t="shared" si="15"/>
        <v/>
      </c>
      <c r="ALG35" s="73" t="str">
        <f t="shared" si="15"/>
        <v/>
      </c>
      <c r="ALH35" s="73" t="str">
        <f t="shared" si="15"/>
        <v/>
      </c>
      <c r="ALI35" s="73" t="str">
        <f t="shared" si="15"/>
        <v/>
      </c>
      <c r="ALJ35" s="73" t="str">
        <f t="shared" si="15"/>
        <v/>
      </c>
      <c r="ALK35" s="73" t="str">
        <f t="shared" si="15"/>
        <v/>
      </c>
      <c r="ALL35" s="73" t="str">
        <f t="shared" si="15"/>
        <v/>
      </c>
      <c r="ALM35" s="73" t="str">
        <f t="shared" si="15"/>
        <v/>
      </c>
      <c r="ALN35" s="73" t="str">
        <f t="shared" si="15"/>
        <v/>
      </c>
      <c r="ALO35" s="73" t="str">
        <f t="shared" si="15"/>
        <v/>
      </c>
      <c r="ALP35" s="73" t="str">
        <f t="shared" si="15"/>
        <v/>
      </c>
      <c r="ALQ35" s="73" t="str">
        <f t="shared" si="15"/>
        <v/>
      </c>
    </row>
    <row r="36" spans="2:1005" x14ac:dyDescent="0.25">
      <c r="E36" s="56" t="s">
        <v>150</v>
      </c>
    </row>
    <row r="38" spans="2:1005" x14ac:dyDescent="0.25">
      <c r="B38" s="74" t="s">
        <v>151</v>
      </c>
      <c r="C38" s="213" t="s">
        <v>152</v>
      </c>
      <c r="D38" s="213"/>
      <c r="E38" s="213"/>
      <c r="F38" s="213"/>
      <c r="G38" s="213"/>
      <c r="H38" s="213"/>
    </row>
    <row r="39" spans="2:1005" x14ac:dyDescent="0.25">
      <c r="B39" s="75"/>
      <c r="C39" s="214" t="s">
        <v>153</v>
      </c>
      <c r="D39" s="214"/>
      <c r="E39" s="214"/>
      <c r="F39" s="214"/>
      <c r="G39" s="214"/>
      <c r="H39" s="214"/>
    </row>
    <row r="40" spans="2:1005" ht="15" customHeight="1" x14ac:dyDescent="0.25">
      <c r="B40" s="75"/>
      <c r="C40" s="213" t="s">
        <v>154</v>
      </c>
      <c r="D40" s="213"/>
      <c r="E40" s="213"/>
      <c r="F40" s="213"/>
      <c r="G40" s="213"/>
      <c r="H40" s="213"/>
    </row>
    <row r="41" spans="2:1005" x14ac:dyDescent="0.25">
      <c r="B41" s="75"/>
      <c r="C41" s="6" t="s">
        <v>155</v>
      </c>
      <c r="D41" s="6"/>
      <c r="E41" s="6"/>
      <c r="F41" s="6"/>
      <c r="G41" s="6"/>
      <c r="H41" s="6"/>
    </row>
    <row r="42" spans="2:1005" ht="15" customHeight="1" x14ac:dyDescent="0.25">
      <c r="B42" s="75"/>
      <c r="C42" s="6"/>
      <c r="D42" s="6"/>
      <c r="E42" s="6"/>
      <c r="F42" s="6"/>
      <c r="G42" s="6"/>
      <c r="H42" s="6"/>
    </row>
    <row r="43" spans="2:1005" ht="15.75" x14ac:dyDescent="0.25">
      <c r="C43" s="8" t="s">
        <v>156</v>
      </c>
    </row>
    <row r="45" spans="2:1005" x14ac:dyDescent="0.25">
      <c r="B45" s="76" t="s">
        <v>157</v>
      </c>
      <c r="C45" s="77" t="s">
        <v>158</v>
      </c>
    </row>
    <row r="46" spans="2:1005" x14ac:dyDescent="0.25">
      <c r="C46" s="78" t="s">
        <v>159</v>
      </c>
    </row>
    <row r="47" spans="2:1005" x14ac:dyDescent="0.25">
      <c r="C47" s="78" t="s">
        <v>160</v>
      </c>
    </row>
    <row r="48" spans="2:1005" x14ac:dyDescent="0.25">
      <c r="C48" s="11"/>
    </row>
    <row r="49" spans="3:3" x14ac:dyDescent="0.25">
      <c r="C49" s="77" t="s">
        <v>161</v>
      </c>
    </row>
    <row r="50" spans="3:3" x14ac:dyDescent="0.25">
      <c r="C50" s="79" t="s">
        <v>162</v>
      </c>
    </row>
    <row r="51" spans="3:3" x14ac:dyDescent="0.25">
      <c r="C51" s="79" t="s">
        <v>163</v>
      </c>
    </row>
    <row r="52" spans="3:3" x14ac:dyDescent="0.25">
      <c r="C52" s="79" t="s">
        <v>164</v>
      </c>
    </row>
    <row r="53" spans="3:3" x14ac:dyDescent="0.25">
      <c r="C53" s="79" t="s">
        <v>165</v>
      </c>
    </row>
  </sheetData>
  <mergeCells count="5">
    <mergeCell ref="A7:G7"/>
    <mergeCell ref="A8:G8"/>
    <mergeCell ref="C38:H38"/>
    <mergeCell ref="C39:H39"/>
    <mergeCell ref="C40:H40"/>
  </mergeCells>
  <conditionalFormatting sqref="F15:ALQ34">
    <cfRule type="cellIs" dxfId="7" priority="1" operator="lessThan">
      <formula>0</formula>
    </cfRule>
  </conditionalFormatting>
  <conditionalFormatting sqref="G15:ALQ16">
    <cfRule type="cellIs" dxfId="6" priority="2" operator="lessThan">
      <formula>0</formula>
    </cfRule>
  </conditionalFormatting>
  <dataValidations count="7">
    <dataValidation type="list" allowBlank="1" showInputMessage="1" showErrorMessage="1" sqref="F28:ALQ28" xr:uid="{7C8A1D54-1ABE-4FE3-8513-917D91F67459}">
      <formula1>"Existing, Legacy, New Build, New Build Refurbished"</formula1>
    </dataValidation>
    <dataValidation type="list" allowBlank="1" showInputMessage="1" showErrorMessage="1" sqref="F21:ALQ21" xr:uid="{4EF51020-A726-4573-800C-AE4925FE3351}">
      <formula1>"MMM1, MMM2, MMM3, MMM4, MMM5, MMM6, MMM7"</formula1>
    </dataValidation>
    <dataValidation type="list" allowBlank="1" showInputMessage="1" showErrorMessage="1" sqref="F16:ALQ16" xr:uid="{1154ABAD-CEEE-4796-A887-2A27429EC2A0}">
      <formula1>"ACT, NSW, NT, QLD, SA, TAS, VIC, WA"</formula1>
    </dataValidation>
    <dataValidation type="list" allowBlank="1" showInputMessage="1" showErrorMessage="1" sqref="F22:ALQ23" xr:uid="{81C171E0-2D85-4776-9816-16CCE34FF692}">
      <formula1>"Owned, Rented"</formula1>
    </dataValidation>
    <dataValidation type="list" allowBlank="1" showInputMessage="1" showErrorMessage="1" sqref="F32:ALQ34 F26:ALQ27 F24:ALQ24" xr:uid="{AA30D68C-B5FF-41B5-B1C3-39F1832C92C5}">
      <formula1>"Yes, No"</formula1>
    </dataValidation>
    <dataValidation type="list" allowBlank="1" showInputMessage="1" showErrorMessage="1" sqref="F30:ALQ31" xr:uid="{6662809E-6AE8-42BC-905B-06FFA3A6C06B}">
      <formula1>"Basic, Improved Liveability, Fully Accessible, Robust, High Physical Support"</formula1>
    </dataValidation>
    <dataValidation type="list" allowBlank="1" showInputMessage="1" showErrorMessage="1" sqref="F29:ALQ29" xr:uid="{38D50287-E2AE-40C8-94AA-762E14AB98CC}">
      <formula1>"Apartments, Duplexes / Villas / Townhouses, Houses, Group Homes"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66B4-0959-4D80-A440-5832D5274E5C}">
  <sheetPr codeName="Sheet5"/>
  <dimension ref="A1:N86"/>
  <sheetViews>
    <sheetView showGridLines="0" showRowColHeaders="0" workbookViewId="0"/>
  </sheetViews>
  <sheetFormatPr defaultRowHeight="15" x14ac:dyDescent="0.25"/>
  <cols>
    <col min="4" max="4" width="41.28515625" customWidth="1"/>
    <col min="5" max="7" width="27.140625" customWidth="1"/>
    <col min="10" max="13" width="9.140625" hidden="1" customWidth="1"/>
  </cols>
  <sheetData>
    <row r="1" spans="1:8" x14ac:dyDescent="0.25">
      <c r="A1" s="1"/>
      <c r="B1" s="1"/>
      <c r="C1" s="1"/>
      <c r="D1" s="1"/>
      <c r="E1" s="1"/>
      <c r="F1" s="1"/>
      <c r="G1" s="1"/>
      <c r="H1" s="1"/>
    </row>
    <row r="2" spans="1:8" ht="15.75" x14ac:dyDescent="0.25">
      <c r="A2" s="2"/>
      <c r="B2" s="2"/>
      <c r="C2" s="2"/>
      <c r="D2" s="2"/>
      <c r="E2" s="2"/>
      <c r="F2" s="2"/>
      <c r="G2" s="2"/>
      <c r="H2" s="2"/>
    </row>
    <row r="3" spans="1:8" ht="15.75" x14ac:dyDescent="0.25">
      <c r="A3" s="2"/>
      <c r="B3" s="2"/>
      <c r="C3" s="2"/>
      <c r="D3" s="2"/>
      <c r="E3" s="2"/>
      <c r="F3" s="3" t="s">
        <v>27</v>
      </c>
      <c r="G3" s="2"/>
      <c r="H3" s="2"/>
    </row>
    <row r="4" spans="1:8" ht="15.75" x14ac:dyDescent="0.25">
      <c r="A4" s="2"/>
      <c r="B4" s="2"/>
      <c r="C4" s="2"/>
      <c r="D4" s="2"/>
      <c r="E4" s="2"/>
      <c r="F4" s="4" t="s">
        <v>28</v>
      </c>
      <c r="G4" s="2"/>
      <c r="H4" s="2"/>
    </row>
    <row r="5" spans="1:8" ht="15.75" x14ac:dyDescent="0.25">
      <c r="A5" s="2"/>
      <c r="B5" s="2"/>
      <c r="C5" s="2"/>
      <c r="D5" s="2"/>
      <c r="E5" s="2"/>
      <c r="F5" s="4" t="s">
        <v>29</v>
      </c>
      <c r="G5" s="2"/>
      <c r="H5" s="2"/>
    </row>
    <row r="6" spans="1:8" ht="15.75" x14ac:dyDescent="0.25">
      <c r="A6" s="2"/>
      <c r="B6" s="2"/>
      <c r="C6" s="2"/>
      <c r="D6" s="2"/>
      <c r="E6" s="2"/>
      <c r="F6" s="2"/>
      <c r="G6" s="2"/>
      <c r="H6" s="2"/>
    </row>
    <row r="7" spans="1:8" ht="18.75" x14ac:dyDescent="0.3">
      <c r="A7" s="204" t="s">
        <v>30</v>
      </c>
      <c r="B7" s="204"/>
      <c r="C7" s="204"/>
      <c r="D7" s="204"/>
      <c r="E7" s="204"/>
      <c r="F7" s="204"/>
      <c r="G7" s="204"/>
    </row>
    <row r="8" spans="1:8" ht="18.75" x14ac:dyDescent="0.3">
      <c r="A8" s="204" t="s">
        <v>166</v>
      </c>
      <c r="B8" s="204"/>
      <c r="C8" s="204"/>
      <c r="D8" s="204"/>
      <c r="E8" s="204"/>
      <c r="F8" s="204"/>
      <c r="G8" s="204"/>
    </row>
    <row r="10" spans="1:8" ht="23.25" x14ac:dyDescent="0.25">
      <c r="B10" s="7" t="s">
        <v>167</v>
      </c>
    </row>
    <row r="12" spans="1:8" ht="15.75" x14ac:dyDescent="0.25">
      <c r="B12" s="5" t="s">
        <v>168</v>
      </c>
      <c r="C12" s="36"/>
      <c r="D12" s="36"/>
      <c r="E12" s="215"/>
      <c r="F12" s="215"/>
      <c r="G12" s="215"/>
    </row>
    <row r="13" spans="1:8" ht="15.75" x14ac:dyDescent="0.25">
      <c r="B13" s="217" t="s">
        <v>169</v>
      </c>
      <c r="C13" s="217"/>
      <c r="D13" s="217"/>
      <c r="E13" s="215"/>
      <c r="F13" s="215"/>
      <c r="G13" s="215"/>
    </row>
    <row r="14" spans="1:8" ht="15.75" x14ac:dyDescent="0.25">
      <c r="B14" s="5" t="s">
        <v>170</v>
      </c>
      <c r="C14" s="80"/>
      <c r="D14" s="80"/>
      <c r="E14" s="216"/>
      <c r="F14" s="216"/>
      <c r="G14" s="216"/>
    </row>
    <row r="15" spans="1:8" ht="15.75" x14ac:dyDescent="0.25">
      <c r="B15" s="5"/>
      <c r="C15" s="80"/>
      <c r="D15" s="80"/>
      <c r="E15" s="81"/>
      <c r="F15" s="81"/>
      <c r="G15" s="81"/>
    </row>
    <row r="16" spans="1:8" ht="15.75" x14ac:dyDescent="0.25">
      <c r="B16" s="5" t="s">
        <v>171</v>
      </c>
      <c r="C16" s="80"/>
      <c r="D16" s="80"/>
      <c r="E16" s="5"/>
      <c r="F16" s="5"/>
      <c r="G16" s="5"/>
    </row>
    <row r="17" spans="2:7" ht="15.75" x14ac:dyDescent="0.25">
      <c r="B17" s="5" t="s">
        <v>172</v>
      </c>
      <c r="C17" s="80"/>
      <c r="D17" s="80"/>
      <c r="E17" s="211"/>
      <c r="F17" s="211"/>
      <c r="G17" s="211"/>
    </row>
    <row r="18" spans="2:7" ht="15.75" x14ac:dyDescent="0.25">
      <c r="B18" s="5"/>
      <c r="C18" s="80"/>
      <c r="D18" s="80"/>
      <c r="E18" s="5"/>
      <c r="F18" s="5"/>
      <c r="G18" s="5"/>
    </row>
    <row r="19" spans="2:7" ht="15.75" x14ac:dyDescent="0.25">
      <c r="B19" s="8" t="s">
        <v>173</v>
      </c>
      <c r="C19" s="80"/>
      <c r="D19" s="80"/>
      <c r="E19" s="211"/>
      <c r="F19" s="211"/>
      <c r="G19" s="211"/>
    </row>
    <row r="20" spans="2:7" ht="15.75" x14ac:dyDescent="0.25">
      <c r="B20" s="5"/>
      <c r="C20" s="5"/>
      <c r="D20" s="5"/>
      <c r="E20" s="5"/>
      <c r="F20" s="5"/>
      <c r="G20" s="5"/>
    </row>
    <row r="21" spans="2:7" ht="15.75" x14ac:dyDescent="0.25">
      <c r="B21" s="82" t="s">
        <v>174</v>
      </c>
      <c r="C21" s="5"/>
      <c r="D21" s="5"/>
      <c r="E21" s="5"/>
      <c r="F21" s="5"/>
      <c r="G21" s="5"/>
    </row>
    <row r="22" spans="2:7" ht="15.75" x14ac:dyDescent="0.25">
      <c r="B22" s="5"/>
      <c r="C22" s="5"/>
      <c r="D22" s="35" t="s">
        <v>175</v>
      </c>
      <c r="E22" s="5"/>
      <c r="F22" s="5"/>
      <c r="G22" s="5"/>
    </row>
    <row r="23" spans="2:7" ht="15.75" x14ac:dyDescent="0.25">
      <c r="B23" s="5"/>
      <c r="C23" s="5"/>
      <c r="D23" s="35" t="s">
        <v>176</v>
      </c>
      <c r="E23" s="5"/>
      <c r="F23" s="5"/>
      <c r="G23" s="5"/>
    </row>
    <row r="24" spans="2:7" ht="15.75" x14ac:dyDescent="0.25">
      <c r="B24" s="5"/>
      <c r="C24" s="5"/>
      <c r="D24" s="35" t="s">
        <v>177</v>
      </c>
      <c r="E24" s="5"/>
      <c r="F24" s="5"/>
      <c r="G24" s="5"/>
    </row>
    <row r="25" spans="2:7" ht="15.75" x14ac:dyDescent="0.25">
      <c r="B25" s="5"/>
      <c r="C25" s="5"/>
      <c r="D25" s="35"/>
      <c r="E25" s="5"/>
      <c r="F25" s="5"/>
      <c r="G25" s="5"/>
    </row>
    <row r="26" spans="2:7" ht="15.75" x14ac:dyDescent="0.25">
      <c r="B26" s="5" t="s">
        <v>178</v>
      </c>
      <c r="C26" s="5"/>
      <c r="D26" s="5"/>
      <c r="E26" s="211"/>
      <c r="F26" s="211"/>
      <c r="G26" s="211"/>
    </row>
    <row r="27" spans="2:7" ht="15.75" x14ac:dyDescent="0.25">
      <c r="B27" s="5"/>
      <c r="C27" s="5"/>
      <c r="D27" s="5"/>
      <c r="E27" s="5"/>
      <c r="F27" s="5"/>
      <c r="G27" s="5"/>
    </row>
    <row r="28" spans="2:7" ht="15.75" x14ac:dyDescent="0.25">
      <c r="B28" s="82" t="s">
        <v>179</v>
      </c>
      <c r="C28" s="5"/>
      <c r="D28" s="82"/>
      <c r="E28" s="5"/>
      <c r="F28" s="5"/>
      <c r="G28" s="5"/>
    </row>
    <row r="29" spans="2:7" ht="15.75" x14ac:dyDescent="0.25">
      <c r="B29" s="5"/>
      <c r="C29" s="83"/>
      <c r="D29" s="35" t="s">
        <v>175</v>
      </c>
      <c r="E29" s="5"/>
      <c r="F29" s="5"/>
      <c r="G29" s="5"/>
    </row>
    <row r="30" spans="2:7" ht="15.75" x14ac:dyDescent="0.25">
      <c r="B30" s="5"/>
      <c r="C30" s="83"/>
      <c r="D30" s="35" t="s">
        <v>176</v>
      </c>
      <c r="E30" s="5"/>
      <c r="F30" s="5"/>
      <c r="G30" s="5"/>
    </row>
    <row r="31" spans="2:7" ht="15.75" x14ac:dyDescent="0.25">
      <c r="B31" s="5"/>
      <c r="C31" s="83"/>
      <c r="D31" s="35" t="s">
        <v>177</v>
      </c>
      <c r="E31" s="5"/>
      <c r="F31" s="5"/>
      <c r="G31" s="5"/>
    </row>
    <row r="32" spans="2:7" ht="15.75" x14ac:dyDescent="0.25">
      <c r="B32" s="5"/>
      <c r="C32" s="5"/>
      <c r="D32" s="5"/>
      <c r="E32" s="5"/>
      <c r="F32" s="5"/>
      <c r="G32" s="5"/>
    </row>
    <row r="33" spans="2:7" ht="15.75" x14ac:dyDescent="0.25">
      <c r="B33" s="82" t="s">
        <v>180</v>
      </c>
      <c r="C33" s="5"/>
      <c r="D33" s="82"/>
      <c r="E33" s="5"/>
      <c r="F33" s="5"/>
      <c r="G33" s="5"/>
    </row>
    <row r="34" spans="2:7" ht="18.75" x14ac:dyDescent="0.45">
      <c r="B34" s="5"/>
      <c r="C34" s="84" t="s">
        <v>181</v>
      </c>
      <c r="D34" s="85" t="s">
        <v>182</v>
      </c>
      <c r="E34" s="211"/>
      <c r="F34" s="211"/>
      <c r="G34" s="211"/>
    </row>
    <row r="35" spans="2:7" ht="18.75" x14ac:dyDescent="0.45">
      <c r="B35" s="5"/>
      <c r="C35" s="84" t="s">
        <v>181</v>
      </c>
      <c r="D35" s="85" t="s">
        <v>183</v>
      </c>
      <c r="E35" s="211"/>
      <c r="F35" s="211"/>
      <c r="G35" s="211"/>
    </row>
    <row r="36" spans="2:7" ht="18.75" x14ac:dyDescent="0.45">
      <c r="B36" s="5"/>
      <c r="C36" s="84" t="s">
        <v>181</v>
      </c>
      <c r="D36" s="85" t="s">
        <v>184</v>
      </c>
      <c r="E36" s="211"/>
      <c r="F36" s="211"/>
      <c r="G36" s="211"/>
    </row>
    <row r="37" spans="2:7" ht="18.75" x14ac:dyDescent="0.45">
      <c r="B37" s="5"/>
      <c r="C37" s="84" t="s">
        <v>181</v>
      </c>
      <c r="D37" s="85" t="s">
        <v>185</v>
      </c>
      <c r="E37" s="211"/>
      <c r="F37" s="211"/>
      <c r="G37" s="211"/>
    </row>
    <row r="38" spans="2:7" ht="18.75" x14ac:dyDescent="0.45">
      <c r="B38" s="5"/>
      <c r="C38" s="84" t="s">
        <v>181</v>
      </c>
      <c r="D38" s="85" t="s">
        <v>186</v>
      </c>
      <c r="E38" s="211"/>
      <c r="F38" s="211"/>
      <c r="G38" s="211"/>
    </row>
    <row r="40" spans="2:7" x14ac:dyDescent="0.25">
      <c r="B40" s="72" t="s">
        <v>187</v>
      </c>
    </row>
    <row r="41" spans="2:7" ht="15.75" x14ac:dyDescent="0.25">
      <c r="D41" s="86" t="s">
        <v>188</v>
      </c>
    </row>
    <row r="42" spans="2:7" ht="15.75" x14ac:dyDescent="0.25">
      <c r="D42" s="35" t="s">
        <v>189</v>
      </c>
    </row>
    <row r="43" spans="2:7" ht="15.75" x14ac:dyDescent="0.25">
      <c r="D43" s="35" t="s">
        <v>190</v>
      </c>
    </row>
    <row r="44" spans="2:7" ht="15.75" x14ac:dyDescent="0.25">
      <c r="D44" s="35" t="s">
        <v>191</v>
      </c>
    </row>
    <row r="45" spans="2:7" ht="15.75" x14ac:dyDescent="0.25">
      <c r="D45" s="35" t="s">
        <v>192</v>
      </c>
    </row>
    <row r="46" spans="2:7" ht="15.75" x14ac:dyDescent="0.25">
      <c r="D46" s="35"/>
    </row>
    <row r="47" spans="2:7" x14ac:dyDescent="0.25">
      <c r="B47" s="72" t="s">
        <v>193</v>
      </c>
    </row>
    <row r="48" spans="2:7" ht="15.75" x14ac:dyDescent="0.25">
      <c r="D48" s="35" t="s">
        <v>175</v>
      </c>
    </row>
    <row r="49" spans="2:14" ht="15.75" x14ac:dyDescent="0.25">
      <c r="D49" s="35" t="s">
        <v>176</v>
      </c>
    </row>
    <row r="50" spans="2:14" ht="15.75" x14ac:dyDescent="0.25">
      <c r="D50" s="35" t="s">
        <v>177</v>
      </c>
    </row>
    <row r="52" spans="2:14" x14ac:dyDescent="0.25">
      <c r="B52" s="72" t="s">
        <v>194</v>
      </c>
    </row>
    <row r="53" spans="2:14" ht="15.75" x14ac:dyDescent="0.25">
      <c r="D53" s="35" t="s">
        <v>175</v>
      </c>
    </row>
    <row r="54" spans="2:14" ht="15.75" x14ac:dyDescent="0.25">
      <c r="D54" s="35" t="s">
        <v>176</v>
      </c>
    </row>
    <row r="55" spans="2:14" ht="15.75" x14ac:dyDescent="0.25">
      <c r="D55" s="35" t="s">
        <v>177</v>
      </c>
    </row>
    <row r="56" spans="2:14" ht="15.75" x14ac:dyDescent="0.25">
      <c r="D56" s="35"/>
    </row>
    <row r="57" spans="2:14" x14ac:dyDescent="0.25">
      <c r="B57" s="72" t="s">
        <v>195</v>
      </c>
      <c r="I57" s="87"/>
      <c r="K57" s="88"/>
      <c r="L57" s="88"/>
    </row>
    <row r="58" spans="2:14" x14ac:dyDescent="0.25">
      <c r="B58" t="s">
        <v>196</v>
      </c>
      <c r="I58" s="87"/>
      <c r="K58" s="88"/>
      <c r="L58" s="88"/>
    </row>
    <row r="59" spans="2:14" ht="15.75" customHeight="1" x14ac:dyDescent="0.25">
      <c r="B59" t="s">
        <v>197</v>
      </c>
      <c r="E59" s="218"/>
      <c r="F59" s="218"/>
      <c r="G59" s="218"/>
      <c r="I59" s="87"/>
    </row>
    <row r="60" spans="2:14" ht="15.75" customHeight="1" x14ac:dyDescent="0.25">
      <c r="E60" s="219"/>
      <c r="F60" s="219"/>
      <c r="G60" s="219"/>
      <c r="I60" s="87"/>
    </row>
    <row r="61" spans="2:14" x14ac:dyDescent="0.25">
      <c r="I61" s="87"/>
    </row>
    <row r="62" spans="2:14" x14ac:dyDescent="0.25">
      <c r="B62" s="72" t="s">
        <v>198</v>
      </c>
    </row>
    <row r="63" spans="2:14" ht="15.75" x14ac:dyDescent="0.25">
      <c r="D63" s="35" t="s">
        <v>199</v>
      </c>
    </row>
    <row r="64" spans="2:14" ht="15.75" x14ac:dyDescent="0.25">
      <c r="D64" s="35" t="s">
        <v>200</v>
      </c>
      <c r="J64" s="220"/>
      <c r="K64" s="220"/>
      <c r="L64" s="220"/>
      <c r="M64" s="220"/>
      <c r="N64" s="220"/>
    </row>
    <row r="65" spans="2:13" ht="15.75" x14ac:dyDescent="0.25">
      <c r="D65" s="35" t="s">
        <v>201</v>
      </c>
    </row>
    <row r="66" spans="2:13" ht="15.75" x14ac:dyDescent="0.25">
      <c r="D66" s="35" t="s">
        <v>202</v>
      </c>
    </row>
    <row r="67" spans="2:13" ht="15.75" x14ac:dyDescent="0.25">
      <c r="D67" s="35" t="s">
        <v>203</v>
      </c>
      <c r="E67" s="218"/>
      <c r="F67" s="218"/>
      <c r="G67" s="218"/>
    </row>
    <row r="68" spans="2:13" ht="15.75" customHeight="1" x14ac:dyDescent="0.25">
      <c r="E68" s="219"/>
      <c r="F68" s="219"/>
      <c r="G68" s="219"/>
    </row>
    <row r="70" spans="2:13" ht="30" x14ac:dyDescent="0.4">
      <c r="B70" t="s">
        <v>204</v>
      </c>
      <c r="E70" s="221" t="str">
        <f>REPT(K70,M70)&amp;REPT(L70,5-M70)</f>
        <v>«¶¶¶¶</v>
      </c>
      <c r="F70" s="221"/>
      <c r="G70" s="221"/>
      <c r="K70" s="88" t="s">
        <v>205</v>
      </c>
      <c r="L70" s="88" t="s">
        <v>206</v>
      </c>
      <c r="M70">
        <v>1</v>
      </c>
    </row>
    <row r="73" spans="2:13" ht="30" x14ac:dyDescent="0.4">
      <c r="B73" t="s">
        <v>207</v>
      </c>
      <c r="E73" s="221" t="str">
        <f>REPT(K73,M73)&amp;REPT(L73,5-M73)</f>
        <v>«¶¶¶¶</v>
      </c>
      <c r="F73" s="221"/>
      <c r="G73" s="221"/>
      <c r="K73" s="88" t="s">
        <v>205</v>
      </c>
      <c r="L73" s="88" t="s">
        <v>206</v>
      </c>
      <c r="M73">
        <v>1</v>
      </c>
    </row>
    <row r="76" spans="2:13" x14ac:dyDescent="0.25">
      <c r="B76" t="s">
        <v>208</v>
      </c>
    </row>
    <row r="77" spans="2:13" ht="15.75" customHeight="1" x14ac:dyDescent="0.25">
      <c r="E77" s="218"/>
      <c r="F77" s="218"/>
      <c r="G77" s="218"/>
    </row>
    <row r="78" spans="2:13" ht="15.75" customHeight="1" x14ac:dyDescent="0.25">
      <c r="E78" s="218"/>
      <c r="F78" s="218"/>
      <c r="G78" s="218"/>
    </row>
    <row r="79" spans="2:13" ht="15.75" customHeight="1" x14ac:dyDescent="0.25">
      <c r="E79" s="218"/>
      <c r="F79" s="218"/>
      <c r="G79" s="218"/>
    </row>
    <row r="80" spans="2:13" ht="15.75" customHeight="1" x14ac:dyDescent="0.25">
      <c r="E80" s="218"/>
      <c r="F80" s="218"/>
      <c r="G80" s="218"/>
    </row>
    <row r="81" spans="5:7" ht="15.75" customHeight="1" x14ac:dyDescent="0.25">
      <c r="E81" s="218"/>
      <c r="F81" s="218"/>
      <c r="G81" s="218"/>
    </row>
    <row r="82" spans="5:7" ht="15.75" customHeight="1" x14ac:dyDescent="0.25">
      <c r="E82" s="218"/>
      <c r="F82" s="218"/>
      <c r="G82" s="218"/>
    </row>
    <row r="83" spans="5:7" ht="15.75" customHeight="1" x14ac:dyDescent="0.25">
      <c r="E83" s="218"/>
      <c r="F83" s="218"/>
      <c r="G83" s="218"/>
    </row>
    <row r="84" spans="5:7" ht="15.75" customHeight="1" x14ac:dyDescent="0.25">
      <c r="E84" s="218"/>
      <c r="F84" s="218"/>
      <c r="G84" s="218"/>
    </row>
    <row r="85" spans="5:7" ht="15.75" customHeight="1" x14ac:dyDescent="0.25">
      <c r="E85" s="218"/>
      <c r="F85" s="218"/>
      <c r="G85" s="218"/>
    </row>
    <row r="86" spans="5:7" ht="15.75" customHeight="1" x14ac:dyDescent="0.25">
      <c r="E86" s="219"/>
      <c r="F86" s="219"/>
      <c r="G86" s="219"/>
    </row>
  </sheetData>
  <mergeCells count="18">
    <mergeCell ref="J64:N64"/>
    <mergeCell ref="E67:G68"/>
    <mergeCell ref="E70:G70"/>
    <mergeCell ref="E73:G73"/>
    <mergeCell ref="E77:G86"/>
    <mergeCell ref="E26:G26"/>
    <mergeCell ref="E34:G34"/>
    <mergeCell ref="E35:G35"/>
    <mergeCell ref="E36:G36"/>
    <mergeCell ref="E37:G37"/>
    <mergeCell ref="E38:G38"/>
    <mergeCell ref="E59:G60"/>
    <mergeCell ref="E19:G19"/>
    <mergeCell ref="A7:G7"/>
    <mergeCell ref="A8:G8"/>
    <mergeCell ref="E12:G14"/>
    <mergeCell ref="B13:D13"/>
    <mergeCell ref="E17:G1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3</xdr:col>
                    <xdr:colOff>0</xdr:colOff>
                    <xdr:row>28</xdr:row>
                    <xdr:rowOff>9525</xdr:rowOff>
                  </from>
                  <to>
                    <xdr:col>3</xdr:col>
                    <xdr:colOff>276225</xdr:colOff>
                    <xdr:row>28</xdr:row>
                    <xdr:rowOff>161925</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3</xdr:col>
                    <xdr:colOff>0</xdr:colOff>
                    <xdr:row>29</xdr:row>
                    <xdr:rowOff>9525</xdr:rowOff>
                  </from>
                  <to>
                    <xdr:col>3</xdr:col>
                    <xdr:colOff>276225</xdr:colOff>
                    <xdr:row>29</xdr:row>
                    <xdr:rowOff>161925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xdr:col>
                    <xdr:colOff>0</xdr:colOff>
                    <xdr:row>30</xdr:row>
                    <xdr:rowOff>9525</xdr:rowOff>
                  </from>
                  <to>
                    <xdr:col>3</xdr:col>
                    <xdr:colOff>276225</xdr:colOff>
                    <xdr:row>30</xdr:row>
                    <xdr:rowOff>161925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0</xdr:colOff>
                    <xdr:row>21</xdr:row>
                    <xdr:rowOff>9525</xdr:rowOff>
                  </from>
                  <to>
                    <xdr:col>3</xdr:col>
                    <xdr:colOff>276225</xdr:colOff>
                    <xdr:row>21</xdr:row>
                    <xdr:rowOff>161925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0</xdr:colOff>
                    <xdr:row>22</xdr:row>
                    <xdr:rowOff>9525</xdr:rowOff>
                  </from>
                  <to>
                    <xdr:col>3</xdr:col>
                    <xdr:colOff>276225</xdr:colOff>
                    <xdr:row>22</xdr:row>
                    <xdr:rowOff>161925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3</xdr:col>
                    <xdr:colOff>0</xdr:colOff>
                    <xdr:row>23</xdr:row>
                    <xdr:rowOff>9525</xdr:rowOff>
                  </from>
                  <to>
                    <xdr:col>3</xdr:col>
                    <xdr:colOff>276225</xdr:colOff>
                    <xdr:row>23</xdr:row>
                    <xdr:rowOff>161925</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3</xdr:col>
                    <xdr:colOff>0</xdr:colOff>
                    <xdr:row>40</xdr:row>
                    <xdr:rowOff>9525</xdr:rowOff>
                  </from>
                  <to>
                    <xdr:col>3</xdr:col>
                    <xdr:colOff>276225</xdr:colOff>
                    <xdr:row>40</xdr:row>
                    <xdr:rowOff>161925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0</xdr:colOff>
                    <xdr:row>41</xdr:row>
                    <xdr:rowOff>9525</xdr:rowOff>
                  </from>
                  <to>
                    <xdr:col>3</xdr:col>
                    <xdr:colOff>276225</xdr:colOff>
                    <xdr:row>41</xdr:row>
                    <xdr:rowOff>161925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3</xdr:col>
                    <xdr:colOff>0</xdr:colOff>
                    <xdr:row>42</xdr:row>
                    <xdr:rowOff>9525</xdr:rowOff>
                  </from>
                  <to>
                    <xdr:col>3</xdr:col>
                    <xdr:colOff>276225</xdr:colOff>
                    <xdr:row>42</xdr:row>
                    <xdr:rowOff>161925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3</xdr:col>
                    <xdr:colOff>0</xdr:colOff>
                    <xdr:row>43</xdr:row>
                    <xdr:rowOff>9525</xdr:rowOff>
                  </from>
                  <to>
                    <xdr:col>3</xdr:col>
                    <xdr:colOff>276225</xdr:colOff>
                    <xdr:row>43</xdr:row>
                    <xdr:rowOff>161925</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3</xdr:col>
                    <xdr:colOff>0</xdr:colOff>
                    <xdr:row>44</xdr:row>
                    <xdr:rowOff>9525</xdr:rowOff>
                  </from>
                  <to>
                    <xdr:col>3</xdr:col>
                    <xdr:colOff>276225</xdr:colOff>
                    <xdr:row>44</xdr:row>
                    <xdr:rowOff>161925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3</xdr:col>
                    <xdr:colOff>0</xdr:colOff>
                    <xdr:row>47</xdr:row>
                    <xdr:rowOff>9525</xdr:rowOff>
                  </from>
                  <to>
                    <xdr:col>3</xdr:col>
                    <xdr:colOff>276225</xdr:colOff>
                    <xdr:row>47</xdr:row>
                    <xdr:rowOff>161925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3</xdr:col>
                    <xdr:colOff>0</xdr:colOff>
                    <xdr:row>48</xdr:row>
                    <xdr:rowOff>9525</xdr:rowOff>
                  </from>
                  <to>
                    <xdr:col>3</xdr:col>
                    <xdr:colOff>276225</xdr:colOff>
                    <xdr:row>48</xdr:row>
                    <xdr:rowOff>161925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3</xdr:col>
                    <xdr:colOff>0</xdr:colOff>
                    <xdr:row>49</xdr:row>
                    <xdr:rowOff>9525</xdr:rowOff>
                  </from>
                  <to>
                    <xdr:col>3</xdr:col>
                    <xdr:colOff>276225</xdr:colOff>
                    <xdr:row>49</xdr:row>
                    <xdr:rowOff>161925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3</xdr:col>
                    <xdr:colOff>0</xdr:colOff>
                    <xdr:row>62</xdr:row>
                    <xdr:rowOff>9525</xdr:rowOff>
                  </from>
                  <to>
                    <xdr:col>3</xdr:col>
                    <xdr:colOff>276225</xdr:colOff>
                    <xdr:row>62</xdr:row>
                    <xdr:rowOff>161925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3</xdr:col>
                    <xdr:colOff>0</xdr:colOff>
                    <xdr:row>63</xdr:row>
                    <xdr:rowOff>9525</xdr:rowOff>
                  </from>
                  <to>
                    <xdr:col>3</xdr:col>
                    <xdr:colOff>276225</xdr:colOff>
                    <xdr:row>63</xdr:row>
                    <xdr:rowOff>161925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64</xdr:row>
                    <xdr:rowOff>9525</xdr:rowOff>
                  </from>
                  <to>
                    <xdr:col>3</xdr:col>
                    <xdr:colOff>276225</xdr:colOff>
                    <xdr:row>64</xdr:row>
                    <xdr:rowOff>161925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3</xdr:col>
                    <xdr:colOff>0</xdr:colOff>
                    <xdr:row>65</xdr:row>
                    <xdr:rowOff>9525</xdr:rowOff>
                  </from>
                  <to>
                    <xdr:col>3</xdr:col>
                    <xdr:colOff>276225</xdr:colOff>
                    <xdr:row>65</xdr:row>
                    <xdr:rowOff>161925</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3</xdr:col>
                    <xdr:colOff>0</xdr:colOff>
                    <xdr:row>66</xdr:row>
                    <xdr:rowOff>9525</xdr:rowOff>
                  </from>
                  <to>
                    <xdr:col>3</xdr:col>
                    <xdr:colOff>276225</xdr:colOff>
                    <xdr:row>66</xdr:row>
                    <xdr:rowOff>161925</xdr:rowOff>
                  </to>
                </anchor>
              </controlPr>
            </control>
          </mc:Choice>
        </mc:AlternateContent>
        <mc:AlternateContent xmlns:mc="http://schemas.openxmlformats.org/markup-compatibility/2006">
          <mc:Choice Requires="x14">
            <control shapeId="5140" r:id="rId22" name="Option Button 20">
              <controlPr defaultSize="0" autoFill="0" autoLine="0" autoPict="0">
                <anchor moveWithCells="1">
                  <from>
                    <xdr:col>4</xdr:col>
                    <xdr:colOff>114300</xdr:colOff>
                    <xdr:row>70</xdr:row>
                    <xdr:rowOff>28575</xdr:rowOff>
                  </from>
                  <to>
                    <xdr:col>4</xdr:col>
                    <xdr:colOff>419100</xdr:colOff>
                    <xdr:row>71</xdr:row>
                    <xdr:rowOff>47625</xdr:rowOff>
                  </to>
                </anchor>
              </controlPr>
            </control>
          </mc:Choice>
        </mc:AlternateContent>
        <mc:AlternateContent xmlns:mc="http://schemas.openxmlformats.org/markup-compatibility/2006">
          <mc:Choice Requires="x14">
            <control shapeId="5141" r:id="rId23" name="Option Button 21">
              <controlPr defaultSize="0" autoFill="0" autoLine="0" autoPict="0">
                <anchor moveWithCells="1">
                  <from>
                    <xdr:col>4</xdr:col>
                    <xdr:colOff>981075</xdr:colOff>
                    <xdr:row>70</xdr:row>
                    <xdr:rowOff>28575</xdr:rowOff>
                  </from>
                  <to>
                    <xdr:col>4</xdr:col>
                    <xdr:colOff>1285875</xdr:colOff>
                    <xdr:row>71</xdr:row>
                    <xdr:rowOff>47625</xdr:rowOff>
                  </to>
                </anchor>
              </controlPr>
            </control>
          </mc:Choice>
        </mc:AlternateContent>
        <mc:AlternateContent xmlns:mc="http://schemas.openxmlformats.org/markup-compatibility/2006">
          <mc:Choice Requires="x14">
            <control shapeId="5142" r:id="rId24" name="Option Button 22">
              <controlPr defaultSize="0" autoFill="0" autoLine="0" autoPict="0">
                <anchor moveWithCells="1">
                  <from>
                    <xdr:col>5</xdr:col>
                    <xdr:colOff>114300</xdr:colOff>
                    <xdr:row>70</xdr:row>
                    <xdr:rowOff>28575</xdr:rowOff>
                  </from>
                  <to>
                    <xdr:col>5</xdr:col>
                    <xdr:colOff>419100</xdr:colOff>
                    <xdr:row>71</xdr:row>
                    <xdr:rowOff>47625</xdr:rowOff>
                  </to>
                </anchor>
              </controlPr>
            </control>
          </mc:Choice>
        </mc:AlternateContent>
        <mc:AlternateContent xmlns:mc="http://schemas.openxmlformats.org/markup-compatibility/2006">
          <mc:Choice Requires="x14">
            <control shapeId="5143" r:id="rId25" name="Option Button 23">
              <controlPr defaultSize="0" autoFill="0" autoLine="0" autoPict="0">
                <anchor moveWithCells="1">
                  <from>
                    <xdr:col>5</xdr:col>
                    <xdr:colOff>981075</xdr:colOff>
                    <xdr:row>70</xdr:row>
                    <xdr:rowOff>28575</xdr:rowOff>
                  </from>
                  <to>
                    <xdr:col>5</xdr:col>
                    <xdr:colOff>1285875</xdr:colOff>
                    <xdr:row>71</xdr:row>
                    <xdr:rowOff>47625</xdr:rowOff>
                  </to>
                </anchor>
              </controlPr>
            </control>
          </mc:Choice>
        </mc:AlternateContent>
        <mc:AlternateContent xmlns:mc="http://schemas.openxmlformats.org/markup-compatibility/2006">
          <mc:Choice Requires="x14">
            <control shapeId="5144" r:id="rId26" name="Option Button 24">
              <controlPr defaultSize="0" autoFill="0" autoLine="0" autoPict="0">
                <anchor moveWithCells="1">
                  <from>
                    <xdr:col>6</xdr:col>
                    <xdr:colOff>114300</xdr:colOff>
                    <xdr:row>70</xdr:row>
                    <xdr:rowOff>28575</xdr:rowOff>
                  </from>
                  <to>
                    <xdr:col>6</xdr:col>
                    <xdr:colOff>419100</xdr:colOff>
                    <xdr:row>71</xdr:row>
                    <xdr:rowOff>47625</xdr:rowOff>
                  </to>
                </anchor>
              </controlPr>
            </control>
          </mc:Choice>
        </mc:AlternateContent>
        <mc:AlternateContent xmlns:mc="http://schemas.openxmlformats.org/markup-compatibility/2006">
          <mc:Choice Requires="x14">
            <control shapeId="5145" r:id="rId27" name="Group Box 25">
              <controlPr defaultSize="0" autoFill="0" autoPict="0">
                <anchor moveWithCells="1">
                  <from>
                    <xdr:col>3</xdr:col>
                    <xdr:colOff>2743200</xdr:colOff>
                    <xdr:row>72</xdr:row>
                    <xdr:rowOff>180975</xdr:rowOff>
                  </from>
                  <to>
                    <xdr:col>7</xdr:col>
                    <xdr:colOff>19050</xdr:colOff>
                    <xdr:row>74</xdr:row>
                    <xdr:rowOff>47625</xdr:rowOff>
                  </to>
                </anchor>
              </controlPr>
            </control>
          </mc:Choice>
        </mc:AlternateContent>
        <mc:AlternateContent xmlns:mc="http://schemas.openxmlformats.org/markup-compatibility/2006">
          <mc:Choice Requires="x14">
            <control shapeId="5146" r:id="rId28" name="Option Button 26">
              <controlPr defaultSize="0" autoFill="0" autoLine="0" autoPict="0">
                <anchor moveWithCells="1">
                  <from>
                    <xdr:col>4</xdr:col>
                    <xdr:colOff>114300</xdr:colOff>
                    <xdr:row>73</xdr:row>
                    <xdr:rowOff>28575</xdr:rowOff>
                  </from>
                  <to>
                    <xdr:col>4</xdr:col>
                    <xdr:colOff>419100</xdr:colOff>
                    <xdr:row>74</xdr:row>
                    <xdr:rowOff>47625</xdr:rowOff>
                  </to>
                </anchor>
              </controlPr>
            </control>
          </mc:Choice>
        </mc:AlternateContent>
        <mc:AlternateContent xmlns:mc="http://schemas.openxmlformats.org/markup-compatibility/2006">
          <mc:Choice Requires="x14">
            <control shapeId="5147" r:id="rId29" name="Option Button 27">
              <controlPr defaultSize="0" autoFill="0" autoLine="0" autoPict="0">
                <anchor moveWithCells="1">
                  <from>
                    <xdr:col>4</xdr:col>
                    <xdr:colOff>981075</xdr:colOff>
                    <xdr:row>73</xdr:row>
                    <xdr:rowOff>28575</xdr:rowOff>
                  </from>
                  <to>
                    <xdr:col>4</xdr:col>
                    <xdr:colOff>1285875</xdr:colOff>
                    <xdr:row>74</xdr:row>
                    <xdr:rowOff>47625</xdr:rowOff>
                  </to>
                </anchor>
              </controlPr>
            </control>
          </mc:Choice>
        </mc:AlternateContent>
        <mc:AlternateContent xmlns:mc="http://schemas.openxmlformats.org/markup-compatibility/2006">
          <mc:Choice Requires="x14">
            <control shapeId="5148" r:id="rId30" name="Option Button 28">
              <controlPr defaultSize="0" autoFill="0" autoLine="0" autoPict="0">
                <anchor moveWithCells="1">
                  <from>
                    <xdr:col>5</xdr:col>
                    <xdr:colOff>114300</xdr:colOff>
                    <xdr:row>73</xdr:row>
                    <xdr:rowOff>28575</xdr:rowOff>
                  </from>
                  <to>
                    <xdr:col>5</xdr:col>
                    <xdr:colOff>419100</xdr:colOff>
                    <xdr:row>74</xdr:row>
                    <xdr:rowOff>47625</xdr:rowOff>
                  </to>
                </anchor>
              </controlPr>
            </control>
          </mc:Choice>
        </mc:AlternateContent>
        <mc:AlternateContent xmlns:mc="http://schemas.openxmlformats.org/markup-compatibility/2006">
          <mc:Choice Requires="x14">
            <control shapeId="5149" r:id="rId31" name="Option Button 29">
              <controlPr defaultSize="0" autoFill="0" autoLine="0" autoPict="0">
                <anchor moveWithCells="1">
                  <from>
                    <xdr:col>5</xdr:col>
                    <xdr:colOff>981075</xdr:colOff>
                    <xdr:row>73</xdr:row>
                    <xdr:rowOff>28575</xdr:rowOff>
                  </from>
                  <to>
                    <xdr:col>5</xdr:col>
                    <xdr:colOff>1285875</xdr:colOff>
                    <xdr:row>74</xdr:row>
                    <xdr:rowOff>47625</xdr:rowOff>
                  </to>
                </anchor>
              </controlPr>
            </control>
          </mc:Choice>
        </mc:AlternateContent>
        <mc:AlternateContent xmlns:mc="http://schemas.openxmlformats.org/markup-compatibility/2006">
          <mc:Choice Requires="x14">
            <control shapeId="5150" r:id="rId32" name="Option Button 30">
              <controlPr defaultSize="0" autoFill="0" autoLine="0" autoPict="0">
                <anchor moveWithCells="1">
                  <from>
                    <xdr:col>6</xdr:col>
                    <xdr:colOff>114300</xdr:colOff>
                    <xdr:row>73</xdr:row>
                    <xdr:rowOff>28575</xdr:rowOff>
                  </from>
                  <to>
                    <xdr:col>6</xdr:col>
                    <xdr:colOff>419100</xdr:colOff>
                    <xdr:row>74</xdr:row>
                    <xdr:rowOff>47625</xdr:rowOff>
                  </to>
                </anchor>
              </controlPr>
            </control>
          </mc:Choice>
        </mc:AlternateContent>
        <mc:AlternateContent xmlns:mc="http://schemas.openxmlformats.org/markup-compatibility/2006">
          <mc:Choice Requires="x14">
            <control shapeId="5151" r:id="rId33" name="Group Box 31">
              <controlPr defaultSize="0" autoFill="0" autoPict="0">
                <anchor moveWithCells="1">
                  <from>
                    <xdr:col>3</xdr:col>
                    <xdr:colOff>2733675</xdr:colOff>
                    <xdr:row>71</xdr:row>
                    <xdr:rowOff>171450</xdr:rowOff>
                  </from>
                  <to>
                    <xdr:col>17</xdr:col>
                    <xdr:colOff>123825</xdr:colOff>
                    <xdr:row>76</xdr:row>
                    <xdr:rowOff>0</xdr:rowOff>
                  </to>
                </anchor>
              </controlPr>
            </control>
          </mc:Choice>
        </mc:AlternateContent>
        <mc:AlternateContent xmlns:mc="http://schemas.openxmlformats.org/markup-compatibility/2006">
          <mc:Choice Requires="x14">
            <control shapeId="5152" r:id="rId34" name="Group Box 32">
              <controlPr defaultSize="0" autoFill="0" autoPict="0">
                <anchor moveWithCells="1">
                  <from>
                    <xdr:col>3</xdr:col>
                    <xdr:colOff>2724150</xdr:colOff>
                    <xdr:row>69</xdr:row>
                    <xdr:rowOff>28575</xdr:rowOff>
                  </from>
                  <to>
                    <xdr:col>17</xdr:col>
                    <xdr:colOff>219075</xdr:colOff>
                    <xdr:row>72</xdr:row>
                    <xdr:rowOff>104775</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from>
                    <xdr:col>3</xdr:col>
                    <xdr:colOff>0</xdr:colOff>
                    <xdr:row>52</xdr:row>
                    <xdr:rowOff>9525</xdr:rowOff>
                  </from>
                  <to>
                    <xdr:col>3</xdr:col>
                    <xdr:colOff>276225</xdr:colOff>
                    <xdr:row>52</xdr:row>
                    <xdr:rowOff>161925</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3</xdr:col>
                    <xdr:colOff>0</xdr:colOff>
                    <xdr:row>53</xdr:row>
                    <xdr:rowOff>9525</xdr:rowOff>
                  </from>
                  <to>
                    <xdr:col>3</xdr:col>
                    <xdr:colOff>276225</xdr:colOff>
                    <xdr:row>53</xdr:row>
                    <xdr:rowOff>161925</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from>
                    <xdr:col>3</xdr:col>
                    <xdr:colOff>0</xdr:colOff>
                    <xdr:row>54</xdr:row>
                    <xdr:rowOff>9525</xdr:rowOff>
                  </from>
                  <to>
                    <xdr:col>3</xdr:col>
                    <xdr:colOff>276225</xdr:colOff>
                    <xdr:row>54</xdr:row>
                    <xdr:rowOff>161925</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from>
                    <xdr:col>3</xdr:col>
                    <xdr:colOff>0</xdr:colOff>
                    <xdr:row>53</xdr:row>
                    <xdr:rowOff>9525</xdr:rowOff>
                  </from>
                  <to>
                    <xdr:col>3</xdr:col>
                    <xdr:colOff>276225</xdr:colOff>
                    <xdr:row>53</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3412A-424B-4C01-808F-D403C508EB1F}">
  <sheetPr codeName="Sheet6"/>
  <dimension ref="A1:H48"/>
  <sheetViews>
    <sheetView showGridLines="0" showRowColHeaders="0" workbookViewId="0">
      <selection activeCell="G37" sqref="G37"/>
    </sheetView>
  </sheetViews>
  <sheetFormatPr defaultRowHeight="15" x14ac:dyDescent="0.25"/>
  <cols>
    <col min="3" max="3" width="45.7109375" customWidth="1"/>
    <col min="4" max="4" width="2.7109375" customWidth="1"/>
    <col min="5" max="5" width="34.7109375" customWidth="1"/>
    <col min="6" max="7" width="23.140625" customWidth="1"/>
    <col min="8" max="8" width="27.140625" customWidth="1"/>
  </cols>
  <sheetData>
    <row r="1" spans="1:8" x14ac:dyDescent="0.25">
      <c r="A1" s="1"/>
      <c r="B1" s="1"/>
      <c r="C1" s="1"/>
      <c r="D1" s="1"/>
      <c r="E1" s="1"/>
      <c r="F1" s="1"/>
      <c r="G1" s="1"/>
      <c r="H1" s="1"/>
    </row>
    <row r="2" spans="1:8" ht="15.75" x14ac:dyDescent="0.25">
      <c r="A2" s="2"/>
      <c r="B2" s="2"/>
      <c r="C2" s="2"/>
      <c r="D2" s="2"/>
      <c r="E2" s="2"/>
      <c r="F2" s="2"/>
      <c r="G2" s="2"/>
      <c r="H2" s="2"/>
    </row>
    <row r="3" spans="1:8" ht="15.75" x14ac:dyDescent="0.25">
      <c r="A3" s="2"/>
      <c r="B3" s="2"/>
      <c r="C3" s="2"/>
      <c r="D3" s="2"/>
      <c r="E3" s="2"/>
      <c r="F3" s="3" t="s">
        <v>27</v>
      </c>
      <c r="G3" s="2"/>
      <c r="H3" s="2"/>
    </row>
    <row r="4" spans="1:8" ht="15.75" x14ac:dyDescent="0.25">
      <c r="A4" s="2"/>
      <c r="B4" s="2"/>
      <c r="C4" s="2"/>
      <c r="D4" s="2"/>
      <c r="E4" s="2"/>
      <c r="F4" s="4" t="s">
        <v>28</v>
      </c>
      <c r="G4" s="2"/>
      <c r="H4" s="2"/>
    </row>
    <row r="5" spans="1:8" ht="15.75" x14ac:dyDescent="0.25">
      <c r="A5" s="2"/>
      <c r="B5" s="2"/>
      <c r="C5" s="2"/>
      <c r="D5" s="2"/>
      <c r="E5" s="2"/>
      <c r="F5" s="4" t="s">
        <v>29</v>
      </c>
      <c r="G5" s="2"/>
      <c r="H5" s="2"/>
    </row>
    <row r="6" spans="1:8" ht="15.75" x14ac:dyDescent="0.25">
      <c r="A6" s="2"/>
      <c r="B6" s="2"/>
      <c r="C6" s="2"/>
      <c r="D6" s="2"/>
      <c r="E6" s="2"/>
      <c r="F6" s="2"/>
      <c r="G6" s="2"/>
      <c r="H6" s="2"/>
    </row>
    <row r="7" spans="1:8" ht="18.75" x14ac:dyDescent="0.3">
      <c r="A7" s="204" t="s">
        <v>30</v>
      </c>
      <c r="B7" s="204"/>
      <c r="C7" s="204"/>
      <c r="D7" s="204"/>
      <c r="E7" s="204"/>
      <c r="F7" s="204"/>
      <c r="G7" s="204"/>
      <c r="H7" s="26"/>
    </row>
    <row r="8" spans="1:8" ht="18.75" x14ac:dyDescent="0.3">
      <c r="A8" s="204" t="s">
        <v>209</v>
      </c>
      <c r="B8" s="204"/>
      <c r="C8" s="204"/>
      <c r="D8" s="204"/>
      <c r="E8" s="204"/>
      <c r="F8" s="204"/>
      <c r="G8" s="204"/>
      <c r="H8" s="26"/>
    </row>
    <row r="11" spans="1:8" ht="23.25" x14ac:dyDescent="0.25">
      <c r="B11" s="7" t="s">
        <v>210</v>
      </c>
    </row>
    <row r="12" spans="1:8" ht="15.75" x14ac:dyDescent="0.25">
      <c r="B12" s="5" t="s">
        <v>211</v>
      </c>
    </row>
    <row r="13" spans="1:8" ht="15.75" x14ac:dyDescent="0.25">
      <c r="B13" s="5" t="s">
        <v>212</v>
      </c>
    </row>
    <row r="15" spans="1:8" ht="15.75" x14ac:dyDescent="0.25">
      <c r="B15" s="5" t="s">
        <v>213</v>
      </c>
      <c r="E15" s="207"/>
      <c r="F15" s="207"/>
      <c r="G15" s="207"/>
    </row>
    <row r="16" spans="1:8" x14ac:dyDescent="0.25">
      <c r="E16" s="89" t="s">
        <v>214</v>
      </c>
    </row>
    <row r="18" spans="2:7" ht="15.75" x14ac:dyDescent="0.25">
      <c r="B18" s="5" t="s">
        <v>215</v>
      </c>
      <c r="E18" s="207"/>
      <c r="F18" s="207"/>
      <c r="G18" s="207"/>
    </row>
    <row r="19" spans="2:7" x14ac:dyDescent="0.25">
      <c r="D19" s="89"/>
      <c r="E19" s="89" t="s">
        <v>216</v>
      </c>
    </row>
    <row r="21" spans="2:7" ht="15.75" x14ac:dyDescent="0.25">
      <c r="B21" s="5" t="s">
        <v>105</v>
      </c>
      <c r="E21" s="207"/>
      <c r="F21" s="207"/>
      <c r="G21" s="207"/>
    </row>
    <row r="23" spans="2:7" x14ac:dyDescent="0.25">
      <c r="E23" s="222"/>
      <c r="F23" s="222"/>
      <c r="G23" s="222"/>
    </row>
    <row r="24" spans="2:7" x14ac:dyDescent="0.25">
      <c r="E24" s="222"/>
      <c r="F24" s="222"/>
      <c r="G24" s="222"/>
    </row>
    <row r="25" spans="2:7" x14ac:dyDescent="0.25">
      <c r="E25" s="222"/>
      <c r="F25" s="222"/>
      <c r="G25" s="222"/>
    </row>
    <row r="26" spans="2:7" ht="15.75" x14ac:dyDescent="0.25">
      <c r="B26" s="5" t="s">
        <v>217</v>
      </c>
      <c r="E26" s="207"/>
      <c r="F26" s="207"/>
      <c r="G26" s="207"/>
    </row>
    <row r="27" spans="2:7" x14ac:dyDescent="0.25">
      <c r="E27" s="89" t="s">
        <v>218</v>
      </c>
    </row>
    <row r="29" spans="2:7" ht="15.75" x14ac:dyDescent="0.25">
      <c r="B29" s="5" t="s">
        <v>219</v>
      </c>
      <c r="E29" s="28"/>
    </row>
    <row r="32" spans="2:7" ht="23.25" x14ac:dyDescent="0.25">
      <c r="B32" s="7" t="s">
        <v>220</v>
      </c>
    </row>
    <row r="33" spans="2:2" ht="15.75" x14ac:dyDescent="0.25">
      <c r="B33" s="5" t="s">
        <v>221</v>
      </c>
    </row>
    <row r="34" spans="2:2" ht="15.75" x14ac:dyDescent="0.25">
      <c r="B34" s="5"/>
    </row>
    <row r="35" spans="2:2" ht="15.75" x14ac:dyDescent="0.25">
      <c r="B35" s="90" t="s">
        <v>222</v>
      </c>
    </row>
    <row r="36" spans="2:2" ht="15.75" x14ac:dyDescent="0.25">
      <c r="B36" s="8" t="s">
        <v>223</v>
      </c>
    </row>
    <row r="37" spans="2:2" ht="15.75" x14ac:dyDescent="0.25">
      <c r="B37" s="10" t="s">
        <v>224</v>
      </c>
    </row>
    <row r="38" spans="2:2" ht="15.75" x14ac:dyDescent="0.25">
      <c r="B38" s="5"/>
    </row>
    <row r="39" spans="2:2" ht="15.75" x14ac:dyDescent="0.25">
      <c r="B39" s="90" t="s">
        <v>225</v>
      </c>
    </row>
    <row r="40" spans="2:2" ht="15.75" x14ac:dyDescent="0.25">
      <c r="B40" s="5" t="s">
        <v>19</v>
      </c>
    </row>
    <row r="41" spans="2:2" ht="15.75" x14ac:dyDescent="0.25">
      <c r="B41" s="5" t="s">
        <v>226</v>
      </c>
    </row>
    <row r="42" spans="2:2" ht="15.75" x14ac:dyDescent="0.25">
      <c r="B42" s="5" t="s">
        <v>227</v>
      </c>
    </row>
    <row r="43" spans="2:2" ht="15.75" x14ac:dyDescent="0.25">
      <c r="B43" s="5" t="s">
        <v>228</v>
      </c>
    </row>
    <row r="44" spans="2:2" ht="15.75" x14ac:dyDescent="0.25">
      <c r="B44" s="5"/>
    </row>
    <row r="45" spans="2:2" ht="15.75" x14ac:dyDescent="0.25">
      <c r="B45" s="90" t="s">
        <v>229</v>
      </c>
    </row>
    <row r="46" spans="2:2" ht="15.75" x14ac:dyDescent="0.25">
      <c r="B46" s="5" t="s">
        <v>19</v>
      </c>
    </row>
    <row r="47" spans="2:2" ht="15.75" x14ac:dyDescent="0.25">
      <c r="B47" s="5" t="s">
        <v>226</v>
      </c>
    </row>
    <row r="48" spans="2:2" ht="15.75" x14ac:dyDescent="0.25">
      <c r="B48" s="91" t="s">
        <v>230</v>
      </c>
    </row>
  </sheetData>
  <mergeCells count="6">
    <mergeCell ref="E23:G26"/>
    <mergeCell ref="A7:G7"/>
    <mergeCell ref="A8:G8"/>
    <mergeCell ref="E15:G15"/>
    <mergeCell ref="E18:G18"/>
    <mergeCell ref="E21:G2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8E8A8-7BBB-4226-9CFB-5A0C7A746729}">
  <sheetPr codeName="Sheet7"/>
  <dimension ref="A1:G24"/>
  <sheetViews>
    <sheetView showGridLines="0" showRowColHeaders="0" workbookViewId="0"/>
  </sheetViews>
  <sheetFormatPr defaultRowHeight="15" x14ac:dyDescent="0.25"/>
  <cols>
    <col min="2" max="2" width="12" customWidth="1"/>
    <col min="3" max="3" width="46.42578125" customWidth="1"/>
    <col min="4" max="4" width="14.5703125" customWidth="1"/>
    <col min="5" max="5" width="20.140625" customWidth="1"/>
    <col min="6" max="6" width="20.85546875" customWidth="1"/>
    <col min="7" max="7" width="23.140625" customWidth="1"/>
  </cols>
  <sheetData>
    <row r="1" spans="1:7" x14ac:dyDescent="0.25">
      <c r="A1" s="1"/>
      <c r="B1" s="1"/>
      <c r="C1" s="1"/>
      <c r="D1" s="1"/>
      <c r="E1" s="1"/>
      <c r="F1" s="1"/>
      <c r="G1" s="1"/>
    </row>
    <row r="2" spans="1:7" ht="15.75" x14ac:dyDescent="0.25">
      <c r="A2" s="2"/>
      <c r="B2" s="2"/>
      <c r="C2" s="2"/>
      <c r="D2" s="2"/>
      <c r="E2" s="2"/>
      <c r="F2" s="2"/>
      <c r="G2" s="2"/>
    </row>
    <row r="3" spans="1:7" ht="15.75" x14ac:dyDescent="0.25">
      <c r="A3" s="2"/>
      <c r="B3" s="2"/>
      <c r="C3" s="2"/>
      <c r="D3" s="2"/>
      <c r="E3" s="2"/>
      <c r="F3" s="3" t="s">
        <v>27</v>
      </c>
      <c r="G3" s="2"/>
    </row>
    <row r="4" spans="1:7" ht="15.75" x14ac:dyDescent="0.25">
      <c r="A4" s="2"/>
      <c r="B4" s="2"/>
      <c r="C4" s="2"/>
      <c r="D4" s="2"/>
      <c r="E4" s="2"/>
      <c r="F4" s="4" t="s">
        <v>28</v>
      </c>
      <c r="G4" s="2"/>
    </row>
    <row r="5" spans="1:7" ht="15.75" x14ac:dyDescent="0.25">
      <c r="A5" s="2"/>
      <c r="B5" s="2"/>
      <c r="C5" s="2"/>
      <c r="D5" s="2"/>
      <c r="E5" s="2"/>
      <c r="F5" s="4" t="s">
        <v>29</v>
      </c>
      <c r="G5" s="2"/>
    </row>
    <row r="6" spans="1:7" ht="15.75" x14ac:dyDescent="0.25">
      <c r="A6" s="2"/>
      <c r="B6" s="2"/>
      <c r="C6" s="2"/>
      <c r="D6" s="2"/>
      <c r="E6" s="2"/>
      <c r="F6" s="2"/>
      <c r="G6" s="2"/>
    </row>
    <row r="7" spans="1:7" ht="18.75" x14ac:dyDescent="0.3">
      <c r="A7" s="204" t="s">
        <v>30</v>
      </c>
      <c r="B7" s="204"/>
      <c r="C7" s="204"/>
      <c r="D7" s="204"/>
      <c r="E7" s="204"/>
      <c r="F7" s="204"/>
      <c r="G7" s="204"/>
    </row>
    <row r="8" spans="1:7" ht="18.75" x14ac:dyDescent="0.3">
      <c r="A8" s="204" t="s">
        <v>231</v>
      </c>
      <c r="B8" s="204"/>
      <c r="C8" s="204"/>
      <c r="D8" s="204"/>
      <c r="E8" s="204"/>
      <c r="F8" s="204"/>
      <c r="G8" s="204"/>
    </row>
    <row r="11" spans="1:7" ht="23.25" x14ac:dyDescent="0.25">
      <c r="B11" s="7" t="s">
        <v>232</v>
      </c>
    </row>
    <row r="12" spans="1:7" ht="15.75" thickBot="1" x14ac:dyDescent="0.3">
      <c r="B12" s="92"/>
    </row>
    <row r="13" spans="1:7" ht="60.75" thickBot="1" x14ac:dyDescent="0.3">
      <c r="B13" s="93" t="s">
        <v>233</v>
      </c>
      <c r="C13" s="94" t="s">
        <v>234</v>
      </c>
      <c r="D13" s="95" t="s">
        <v>235</v>
      </c>
      <c r="E13" s="95" t="s">
        <v>236</v>
      </c>
      <c r="F13" s="96" t="s">
        <v>237</v>
      </c>
    </row>
    <row r="14" spans="1:7" x14ac:dyDescent="0.25">
      <c r="B14" s="223" t="s">
        <v>238</v>
      </c>
      <c r="C14" s="97" t="s">
        <v>239</v>
      </c>
      <c r="D14" s="226">
        <v>45373</v>
      </c>
      <c r="E14" s="226" t="s">
        <v>240</v>
      </c>
      <c r="F14" s="226" t="s">
        <v>241</v>
      </c>
    </row>
    <row r="15" spans="1:7" x14ac:dyDescent="0.25">
      <c r="B15" s="224"/>
      <c r="C15" s="97" t="s">
        <v>242</v>
      </c>
      <c r="D15" s="227"/>
      <c r="E15" s="227"/>
      <c r="F15" s="227"/>
    </row>
    <row r="16" spans="1:7" ht="45" x14ac:dyDescent="0.25">
      <c r="B16" s="224"/>
      <c r="C16" s="97" t="s">
        <v>243</v>
      </c>
      <c r="D16" s="227"/>
      <c r="E16" s="227"/>
      <c r="F16" s="227"/>
    </row>
    <row r="17" spans="2:7" ht="15.75" thickBot="1" x14ac:dyDescent="0.3">
      <c r="B17" s="225"/>
      <c r="C17" s="97" t="s">
        <v>244</v>
      </c>
      <c r="D17" s="227"/>
      <c r="E17" s="227"/>
      <c r="F17" s="227"/>
    </row>
    <row r="18" spans="2:7" x14ac:dyDescent="0.25">
      <c r="B18" s="223" t="s">
        <v>245</v>
      </c>
      <c r="C18" s="97" t="s">
        <v>239</v>
      </c>
      <c r="D18" s="226">
        <v>45563</v>
      </c>
      <c r="E18" s="226" t="s">
        <v>246</v>
      </c>
      <c r="F18" s="226" t="s">
        <v>247</v>
      </c>
    </row>
    <row r="19" spans="2:7" x14ac:dyDescent="0.25">
      <c r="B19" s="224"/>
      <c r="C19" s="97" t="s">
        <v>242</v>
      </c>
      <c r="D19" s="227"/>
      <c r="E19" s="227"/>
      <c r="F19" s="227"/>
    </row>
    <row r="20" spans="2:7" ht="45" x14ac:dyDescent="0.25">
      <c r="B20" s="224"/>
      <c r="C20" s="97" t="s">
        <v>243</v>
      </c>
      <c r="D20" s="227"/>
      <c r="E20" s="227"/>
      <c r="F20" s="227"/>
    </row>
    <row r="21" spans="2:7" ht="15.75" thickBot="1" x14ac:dyDescent="0.3">
      <c r="B21" s="225"/>
      <c r="C21" s="97" t="s">
        <v>244</v>
      </c>
      <c r="D21" s="227"/>
      <c r="E21" s="227"/>
      <c r="F21" s="227"/>
    </row>
    <row r="23" spans="2:7" x14ac:dyDescent="0.25">
      <c r="B23" s="41" t="s">
        <v>248</v>
      </c>
    </row>
    <row r="24" spans="2:7" ht="54.75" customHeight="1" x14ac:dyDescent="0.25">
      <c r="B24" s="228" t="s">
        <v>249</v>
      </c>
      <c r="C24" s="228"/>
      <c r="D24" s="228"/>
      <c r="E24" s="228"/>
      <c r="F24" s="228"/>
      <c r="G24" s="228"/>
    </row>
  </sheetData>
  <mergeCells count="11">
    <mergeCell ref="B18:B21"/>
    <mergeCell ref="D18:D21"/>
    <mergeCell ref="E18:E21"/>
    <mergeCell ref="F18:F21"/>
    <mergeCell ref="B24:G24"/>
    <mergeCell ref="A7:G7"/>
    <mergeCell ref="A8:G8"/>
    <mergeCell ref="B14:B17"/>
    <mergeCell ref="D14:D17"/>
    <mergeCell ref="E14:E17"/>
    <mergeCell ref="F14:F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81FC-04BF-4BEB-B617-7D8B79D10FD3}">
  <sheetPr codeName="Sheet8"/>
  <dimension ref="A1:H123"/>
  <sheetViews>
    <sheetView showGridLines="0" showRowColHeaders="0" workbookViewId="0"/>
  </sheetViews>
  <sheetFormatPr defaultRowHeight="15" x14ac:dyDescent="0.25"/>
  <cols>
    <col min="2" max="2" width="12" customWidth="1"/>
    <col min="3" max="3" width="46.42578125" customWidth="1"/>
    <col min="4" max="4" width="14.5703125" customWidth="1"/>
    <col min="5" max="5" width="20.140625" customWidth="1"/>
    <col min="6" max="6" width="18.7109375" customWidth="1"/>
    <col min="7" max="7" width="23.140625" customWidth="1"/>
  </cols>
  <sheetData>
    <row r="1" spans="1:8" x14ac:dyDescent="0.25">
      <c r="A1" s="1"/>
      <c r="B1" s="1"/>
      <c r="C1" s="1"/>
      <c r="D1" s="1"/>
      <c r="E1" s="1"/>
      <c r="F1" s="1"/>
      <c r="G1" s="1"/>
    </row>
    <row r="2" spans="1:8" ht="15.75" x14ac:dyDescent="0.25">
      <c r="A2" s="2"/>
      <c r="B2" s="2"/>
      <c r="C2" s="2"/>
      <c r="D2" s="2"/>
      <c r="E2" s="2"/>
      <c r="F2" s="2"/>
      <c r="G2" s="2"/>
    </row>
    <row r="3" spans="1:8" ht="15.75" x14ac:dyDescent="0.25">
      <c r="A3" s="2"/>
      <c r="B3" s="2"/>
      <c r="C3" s="2"/>
      <c r="D3" s="2"/>
      <c r="E3" s="2"/>
      <c r="F3" s="3" t="s">
        <v>27</v>
      </c>
      <c r="G3" s="2"/>
    </row>
    <row r="4" spans="1:8" ht="15.75" x14ac:dyDescent="0.25">
      <c r="A4" s="2"/>
      <c r="B4" s="2"/>
      <c r="C4" s="2"/>
      <c r="D4" s="2"/>
      <c r="E4" s="2"/>
      <c r="F4" s="4" t="s">
        <v>28</v>
      </c>
      <c r="G4" s="2"/>
    </row>
    <row r="5" spans="1:8" ht="15.75" x14ac:dyDescent="0.25">
      <c r="A5" s="2"/>
      <c r="B5" s="2"/>
      <c r="C5" s="2"/>
      <c r="D5" s="2"/>
      <c r="E5" s="2"/>
      <c r="F5" s="4" t="s">
        <v>29</v>
      </c>
      <c r="G5" s="2"/>
    </row>
    <row r="6" spans="1:8" ht="15.75" x14ac:dyDescent="0.25">
      <c r="A6" s="2"/>
      <c r="B6" s="2"/>
      <c r="C6" s="2"/>
      <c r="D6" s="2"/>
      <c r="E6" s="2"/>
      <c r="F6" s="2"/>
      <c r="G6" s="2"/>
    </row>
    <row r="7" spans="1:8" ht="18.75" x14ac:dyDescent="0.3">
      <c r="A7" s="204"/>
      <c r="B7" s="204"/>
      <c r="C7" s="204"/>
      <c r="D7" s="204"/>
      <c r="E7" s="204"/>
      <c r="F7" s="204"/>
      <c r="G7" s="204"/>
    </row>
    <row r="8" spans="1:8" ht="18.75" x14ac:dyDescent="0.3">
      <c r="A8" s="204"/>
      <c r="B8" s="204"/>
      <c r="C8" s="204"/>
      <c r="D8" s="204"/>
      <c r="E8" s="204"/>
      <c r="F8" s="204"/>
      <c r="G8" s="204"/>
    </row>
    <row r="11" spans="1:8" ht="23.25" x14ac:dyDescent="0.25">
      <c r="B11" s="7" t="s">
        <v>250</v>
      </c>
    </row>
    <row r="12" spans="1:8" ht="15.75" x14ac:dyDescent="0.25">
      <c r="B12" s="5" t="s">
        <v>251</v>
      </c>
      <c r="C12" s="5"/>
      <c r="D12" s="5"/>
      <c r="E12" s="5"/>
      <c r="F12" s="5"/>
      <c r="G12" s="5"/>
      <c r="H12" s="5"/>
    </row>
    <row r="13" spans="1:8" ht="15.75" x14ac:dyDescent="0.25">
      <c r="B13" s="98" t="str">
        <f>ROMAN(1)&amp;"."</f>
        <v>I.</v>
      </c>
      <c r="C13" s="99" t="s">
        <v>252</v>
      </c>
      <c r="D13" s="5"/>
      <c r="E13" s="5"/>
      <c r="F13" s="5"/>
      <c r="G13" s="5"/>
      <c r="H13" s="5"/>
    </row>
    <row r="14" spans="1:8" ht="15.75" x14ac:dyDescent="0.25">
      <c r="B14" s="98" t="str">
        <f>ROMAN(2)&amp;"."</f>
        <v>II.</v>
      </c>
      <c r="C14" s="99" t="s">
        <v>253</v>
      </c>
      <c r="D14" s="5"/>
      <c r="E14" s="5"/>
      <c r="F14" s="5"/>
      <c r="G14" s="5"/>
      <c r="H14" s="5"/>
    </row>
    <row r="15" spans="1:8" ht="15.75" x14ac:dyDescent="0.25">
      <c r="B15" s="98" t="str">
        <f>ROMAN(3)&amp;"."</f>
        <v>III.</v>
      </c>
      <c r="C15" s="99" t="s">
        <v>254</v>
      </c>
      <c r="D15" s="5"/>
      <c r="E15" s="5"/>
      <c r="F15" s="5"/>
      <c r="G15" s="5"/>
      <c r="H15" s="5"/>
    </row>
    <row r="16" spans="1:8" ht="15.75" x14ac:dyDescent="0.25">
      <c r="B16" s="98" t="str">
        <f>ROMAN(4)&amp;"."</f>
        <v>IV.</v>
      </c>
      <c r="C16" s="99" t="s">
        <v>255</v>
      </c>
      <c r="D16" s="5"/>
      <c r="E16" s="5"/>
      <c r="F16" s="5"/>
      <c r="G16" s="5"/>
      <c r="H16" s="5"/>
    </row>
    <row r="17" spans="2:8" ht="15.75" x14ac:dyDescent="0.25">
      <c r="B17" s="98" t="str">
        <f>ROMAN(5)&amp;"."</f>
        <v>V.</v>
      </c>
      <c r="C17" s="99" t="s">
        <v>256</v>
      </c>
      <c r="D17" s="5"/>
      <c r="E17" s="5"/>
      <c r="F17" s="5"/>
      <c r="G17" s="5"/>
      <c r="H17" s="5"/>
    </row>
    <row r="18" spans="2:8" ht="15.75" x14ac:dyDescent="0.25">
      <c r="B18" s="98" t="str">
        <f>ROMAN(6)&amp;"."</f>
        <v>VI.</v>
      </c>
      <c r="C18" s="99" t="s">
        <v>257</v>
      </c>
      <c r="D18" s="5"/>
      <c r="E18" s="5"/>
      <c r="F18" s="5"/>
      <c r="G18" s="5"/>
      <c r="H18" s="5"/>
    </row>
    <row r="19" spans="2:8" ht="15.75" x14ac:dyDescent="0.25">
      <c r="B19" s="98" t="str">
        <f>ROMAN(7)&amp;"."</f>
        <v>VII.</v>
      </c>
      <c r="C19" s="99" t="s">
        <v>258</v>
      </c>
      <c r="D19" s="5"/>
      <c r="E19" s="5"/>
      <c r="F19" s="5"/>
      <c r="G19" s="5"/>
      <c r="H19" s="5"/>
    </row>
    <row r="20" spans="2:8" ht="15.75" x14ac:dyDescent="0.25">
      <c r="B20" s="98" t="str">
        <f>ROMAN(8)&amp;"."</f>
        <v>VIII.</v>
      </c>
      <c r="C20" s="99" t="s">
        <v>259</v>
      </c>
      <c r="D20" s="5"/>
      <c r="E20" s="5"/>
      <c r="F20" s="5"/>
      <c r="G20" s="5"/>
      <c r="H20" s="5"/>
    </row>
    <row r="21" spans="2:8" ht="15.75" x14ac:dyDescent="0.25">
      <c r="B21" s="98" t="str">
        <f>ROMAN(9)&amp;"."</f>
        <v>IX.</v>
      </c>
      <c r="C21" s="99" t="s">
        <v>260</v>
      </c>
      <c r="D21" s="5"/>
      <c r="E21" s="5"/>
      <c r="F21" s="5"/>
      <c r="G21" s="5"/>
      <c r="H21" s="5"/>
    </row>
    <row r="22" spans="2:8" ht="15.75" x14ac:dyDescent="0.25">
      <c r="B22" s="5"/>
      <c r="C22" s="5"/>
      <c r="D22" s="5"/>
      <c r="E22" s="5"/>
      <c r="F22" s="5"/>
      <c r="G22" s="5"/>
      <c r="H22" s="5"/>
    </row>
    <row r="23" spans="2:8" ht="15.75" x14ac:dyDescent="0.25">
      <c r="B23" s="100" t="s">
        <v>261</v>
      </c>
      <c r="C23" s="5"/>
      <c r="D23" s="5"/>
      <c r="E23" s="5"/>
      <c r="F23" s="5"/>
      <c r="G23" s="5"/>
      <c r="H23" s="5"/>
    </row>
    <row r="24" spans="2:8" ht="15.75" x14ac:dyDescent="0.25">
      <c r="B24" s="5" t="s">
        <v>262</v>
      </c>
      <c r="C24" s="5"/>
      <c r="D24" s="5"/>
      <c r="E24" s="5"/>
      <c r="F24" s="5"/>
      <c r="G24" s="5"/>
      <c r="H24" s="5"/>
    </row>
    <row r="25" spans="2:8" ht="15.75" x14ac:dyDescent="0.25">
      <c r="B25" s="98" t="s">
        <v>263</v>
      </c>
      <c r="C25" s="229" t="s">
        <v>264</v>
      </c>
      <c r="D25" s="229"/>
      <c r="E25" s="229"/>
      <c r="F25" s="229"/>
      <c r="G25" s="229"/>
      <c r="H25" s="5"/>
    </row>
    <row r="26" spans="2:8" ht="15.75" x14ac:dyDescent="0.25">
      <c r="B26" s="98" t="s">
        <v>265</v>
      </c>
      <c r="C26" s="229" t="s">
        <v>266</v>
      </c>
      <c r="D26" s="229"/>
      <c r="E26" s="229"/>
      <c r="F26" s="229"/>
      <c r="G26" s="229"/>
      <c r="H26" s="5"/>
    </row>
    <row r="27" spans="2:8" ht="15.75" x14ac:dyDescent="0.25">
      <c r="B27" s="98" t="s">
        <v>267</v>
      </c>
      <c r="C27" s="229" t="s">
        <v>268</v>
      </c>
      <c r="D27" s="229"/>
      <c r="E27" s="229"/>
      <c r="F27" s="229"/>
      <c r="G27" s="229"/>
      <c r="H27" s="5"/>
    </row>
    <row r="28" spans="2:8" ht="15.75" x14ac:dyDescent="0.25">
      <c r="B28" s="98" t="s">
        <v>269</v>
      </c>
      <c r="C28" s="229" t="s">
        <v>270</v>
      </c>
      <c r="D28" s="229"/>
      <c r="E28" s="229"/>
      <c r="F28" s="229"/>
      <c r="G28" s="229"/>
      <c r="H28" s="5"/>
    </row>
    <row r="29" spans="2:8" ht="34.5" customHeight="1" x14ac:dyDescent="0.25">
      <c r="B29" s="101" t="s">
        <v>271</v>
      </c>
      <c r="C29" s="230" t="s">
        <v>272</v>
      </c>
      <c r="D29" s="230"/>
      <c r="E29" s="230"/>
      <c r="F29" s="230"/>
      <c r="G29" s="230"/>
      <c r="H29" s="5"/>
    </row>
    <row r="30" spans="2:8" ht="15.75" x14ac:dyDescent="0.25">
      <c r="B30" s="98" t="s">
        <v>273</v>
      </c>
      <c r="C30" s="229" t="s">
        <v>274</v>
      </c>
      <c r="D30" s="229"/>
      <c r="E30" s="229"/>
      <c r="F30" s="229"/>
      <c r="G30" s="229"/>
      <c r="H30" s="5"/>
    </row>
    <row r="31" spans="2:8" ht="15.75" x14ac:dyDescent="0.25">
      <c r="B31" s="98" t="s">
        <v>275</v>
      </c>
      <c r="C31" s="229" t="s">
        <v>276</v>
      </c>
      <c r="D31" s="229"/>
      <c r="E31" s="229"/>
      <c r="F31" s="229"/>
      <c r="G31" s="229"/>
      <c r="H31" s="5"/>
    </row>
    <row r="32" spans="2:8" ht="15.75" x14ac:dyDescent="0.25">
      <c r="B32" s="101" t="s">
        <v>277</v>
      </c>
      <c r="C32" s="230" t="s">
        <v>278</v>
      </c>
      <c r="D32" s="230"/>
      <c r="E32" s="230"/>
      <c r="F32" s="230"/>
      <c r="G32" s="230"/>
      <c r="H32" s="5"/>
    </row>
    <row r="33" spans="2:8" ht="33.75" customHeight="1" x14ac:dyDescent="0.25">
      <c r="B33" s="101" t="s">
        <v>279</v>
      </c>
      <c r="C33" s="230" t="s">
        <v>280</v>
      </c>
      <c r="D33" s="230"/>
      <c r="E33" s="230"/>
      <c r="F33" s="230"/>
      <c r="G33" s="230"/>
      <c r="H33" s="5"/>
    </row>
    <row r="34" spans="2:8" ht="15.75" x14ac:dyDescent="0.25">
      <c r="B34" s="98" t="s">
        <v>281</v>
      </c>
      <c r="C34" s="229" t="s">
        <v>282</v>
      </c>
      <c r="D34" s="229"/>
      <c r="E34" s="229"/>
      <c r="F34" s="229"/>
      <c r="G34" s="229"/>
      <c r="H34" s="5"/>
    </row>
    <row r="35" spans="2:8" ht="15.75" x14ac:dyDescent="0.25">
      <c r="B35" s="98" t="s">
        <v>283</v>
      </c>
      <c r="C35" s="229" t="s">
        <v>284</v>
      </c>
      <c r="D35" s="229"/>
      <c r="E35" s="229"/>
      <c r="F35" s="229"/>
      <c r="G35" s="229"/>
      <c r="H35" s="5"/>
    </row>
    <row r="36" spans="2:8" ht="15.75" x14ac:dyDescent="0.25">
      <c r="B36" s="5"/>
      <c r="C36" s="5"/>
      <c r="D36" s="5"/>
      <c r="E36" s="5"/>
      <c r="F36" s="5"/>
      <c r="G36" s="5"/>
      <c r="H36" s="5"/>
    </row>
    <row r="37" spans="2:8" ht="15.75" x14ac:dyDescent="0.25">
      <c r="B37" s="5"/>
      <c r="C37" s="5"/>
      <c r="D37" s="5"/>
      <c r="E37" s="5"/>
      <c r="F37" s="5"/>
      <c r="G37" s="5"/>
      <c r="H37" s="5"/>
    </row>
    <row r="38" spans="2:8" ht="15.75" x14ac:dyDescent="0.25">
      <c r="B38" s="100" t="s">
        <v>285</v>
      </c>
      <c r="C38" s="5"/>
      <c r="D38" s="5"/>
      <c r="E38" s="5"/>
      <c r="F38" s="5"/>
      <c r="G38" s="5"/>
      <c r="H38" s="5"/>
    </row>
    <row r="39" spans="2:8" ht="15.75" x14ac:dyDescent="0.25">
      <c r="B39" s="5" t="s">
        <v>286</v>
      </c>
      <c r="C39" s="5"/>
      <c r="D39" s="5"/>
      <c r="E39" s="5"/>
      <c r="F39" s="5"/>
      <c r="G39" s="5"/>
      <c r="H39" s="5"/>
    </row>
    <row r="40" spans="2:8" ht="32.25" customHeight="1" x14ac:dyDescent="0.25">
      <c r="B40" s="101" t="s">
        <v>263</v>
      </c>
      <c r="C40" s="231" t="s">
        <v>287</v>
      </c>
      <c r="D40" s="231"/>
      <c r="E40" s="231"/>
      <c r="F40" s="231"/>
      <c r="G40" s="231"/>
      <c r="H40" s="5"/>
    </row>
    <row r="41" spans="2:8" ht="15.75" x14ac:dyDescent="0.25">
      <c r="B41" s="98" t="s">
        <v>265</v>
      </c>
      <c r="C41" s="85" t="s">
        <v>288</v>
      </c>
      <c r="D41" s="5"/>
      <c r="E41" s="5"/>
      <c r="F41" s="5"/>
      <c r="G41" s="5"/>
      <c r="H41" s="5"/>
    </row>
    <row r="42" spans="2:8" ht="47.25" customHeight="1" x14ac:dyDescent="0.25">
      <c r="B42" s="101" t="s">
        <v>267</v>
      </c>
      <c r="C42" s="232" t="s">
        <v>289</v>
      </c>
      <c r="D42" s="232"/>
      <c r="E42" s="232"/>
      <c r="F42" s="232"/>
      <c r="G42" s="232"/>
      <c r="H42" s="5"/>
    </row>
    <row r="43" spans="2:8" ht="30.75" customHeight="1" x14ac:dyDescent="0.25">
      <c r="B43" s="101" t="s">
        <v>269</v>
      </c>
      <c r="C43" s="231" t="s">
        <v>290</v>
      </c>
      <c r="D43" s="231"/>
      <c r="E43" s="231"/>
      <c r="F43" s="231"/>
      <c r="G43" s="231"/>
      <c r="H43" s="5"/>
    </row>
    <row r="44" spans="2:8" ht="31.5" customHeight="1" x14ac:dyDescent="0.25">
      <c r="B44" s="101" t="s">
        <v>271</v>
      </c>
      <c r="C44" s="231" t="s">
        <v>291</v>
      </c>
      <c r="D44" s="231"/>
      <c r="E44" s="231"/>
      <c r="F44" s="231"/>
      <c r="G44" s="231"/>
      <c r="H44" s="5"/>
    </row>
    <row r="45" spans="2:8" ht="15.75" x14ac:dyDescent="0.25">
      <c r="B45" s="98" t="s">
        <v>273</v>
      </c>
      <c r="C45" s="85" t="s">
        <v>292</v>
      </c>
      <c r="D45" s="5"/>
      <c r="E45" s="5"/>
      <c r="F45" s="5"/>
      <c r="G45" s="5"/>
      <c r="H45" s="5"/>
    </row>
    <row r="46" spans="2:8" ht="15.75" x14ac:dyDescent="0.25">
      <c r="B46" s="98" t="s">
        <v>275</v>
      </c>
      <c r="C46" s="85" t="s">
        <v>293</v>
      </c>
      <c r="D46" s="5"/>
      <c r="E46" s="5"/>
      <c r="F46" s="5"/>
      <c r="G46" s="5"/>
      <c r="H46" s="5"/>
    </row>
    <row r="47" spans="2:8" ht="15.75" x14ac:dyDescent="0.25">
      <c r="B47" s="5"/>
      <c r="C47" s="5"/>
      <c r="D47" s="5"/>
      <c r="E47" s="5"/>
      <c r="F47" s="5"/>
      <c r="G47" s="5"/>
      <c r="H47" s="5"/>
    </row>
    <row r="48" spans="2:8" ht="15.75" x14ac:dyDescent="0.25">
      <c r="B48" s="5"/>
      <c r="C48" s="5"/>
      <c r="D48" s="5"/>
      <c r="E48" s="5"/>
      <c r="F48" s="5"/>
      <c r="G48" s="5"/>
      <c r="H48" s="5"/>
    </row>
    <row r="49" spans="2:8" ht="15.75" x14ac:dyDescent="0.25">
      <c r="B49" s="100" t="s">
        <v>294</v>
      </c>
      <c r="C49" s="5"/>
      <c r="D49" s="5"/>
      <c r="E49" s="5"/>
      <c r="F49" s="5"/>
      <c r="G49" s="5"/>
      <c r="H49" s="5"/>
    </row>
    <row r="50" spans="2:8" ht="15.75" x14ac:dyDescent="0.25">
      <c r="B50" s="5" t="s">
        <v>295</v>
      </c>
      <c r="C50" s="5"/>
      <c r="D50" s="5"/>
      <c r="E50" s="5"/>
      <c r="F50" s="5"/>
      <c r="G50" s="5"/>
      <c r="H50" s="5"/>
    </row>
    <row r="51" spans="2:8" ht="15.75" x14ac:dyDescent="0.25">
      <c r="B51" s="98" t="s">
        <v>263</v>
      </c>
      <c r="C51" s="85" t="s">
        <v>296</v>
      </c>
      <c r="D51" s="5"/>
      <c r="E51" s="5"/>
      <c r="F51" s="5"/>
      <c r="G51" s="5"/>
      <c r="H51" s="5"/>
    </row>
    <row r="52" spans="2:8" ht="15.75" x14ac:dyDescent="0.25">
      <c r="B52" s="98" t="s">
        <v>265</v>
      </c>
      <c r="C52" s="85" t="s">
        <v>297</v>
      </c>
      <c r="D52" s="5"/>
      <c r="E52" s="5"/>
      <c r="F52" s="5"/>
      <c r="G52" s="5"/>
      <c r="H52" s="5"/>
    </row>
    <row r="53" spans="2:8" ht="45.75" customHeight="1" x14ac:dyDescent="0.25">
      <c r="B53" s="217" t="s">
        <v>298</v>
      </c>
      <c r="C53" s="217"/>
      <c r="D53" s="217"/>
      <c r="E53" s="217"/>
      <c r="F53" s="217"/>
      <c r="G53" s="217"/>
      <c r="H53" s="5"/>
    </row>
    <row r="54" spans="2:8" ht="15.75" x14ac:dyDescent="0.25">
      <c r="B54" s="5"/>
      <c r="C54" s="5"/>
      <c r="D54" s="5"/>
      <c r="E54" s="5"/>
      <c r="F54" s="5"/>
      <c r="G54" s="5"/>
      <c r="H54" s="5"/>
    </row>
    <row r="55" spans="2:8" ht="15.75" x14ac:dyDescent="0.25">
      <c r="B55" s="5"/>
      <c r="C55" s="5"/>
      <c r="D55" s="5"/>
      <c r="E55" s="5"/>
      <c r="F55" s="5"/>
      <c r="G55" s="5"/>
      <c r="H55" s="5"/>
    </row>
    <row r="56" spans="2:8" ht="15.75" x14ac:dyDescent="0.25">
      <c r="B56" s="100" t="s">
        <v>299</v>
      </c>
      <c r="C56" s="5"/>
      <c r="D56" s="5"/>
      <c r="E56" s="5"/>
      <c r="F56" s="5"/>
      <c r="G56" s="5"/>
      <c r="H56" s="5"/>
    </row>
    <row r="57" spans="2:8" ht="15.75" x14ac:dyDescent="0.25">
      <c r="B57" s="5" t="s">
        <v>300</v>
      </c>
      <c r="C57" s="5"/>
      <c r="D57" s="5"/>
      <c r="E57" s="5"/>
      <c r="F57" s="5"/>
      <c r="G57" s="5"/>
      <c r="H57" s="5"/>
    </row>
    <row r="58" spans="2:8" ht="18.75" customHeight="1" x14ac:dyDescent="0.25">
      <c r="B58" s="102" t="s">
        <v>181</v>
      </c>
      <c r="C58" s="231" t="s">
        <v>301</v>
      </c>
      <c r="D58" s="231"/>
      <c r="E58" s="231"/>
      <c r="F58" s="231"/>
      <c r="G58" s="231"/>
      <c r="H58" s="231"/>
    </row>
    <row r="59" spans="2:8" ht="31.5" customHeight="1" x14ac:dyDescent="0.25">
      <c r="B59" s="103" t="s">
        <v>181</v>
      </c>
      <c r="C59" s="230" t="s">
        <v>302</v>
      </c>
      <c r="D59" s="230"/>
      <c r="E59" s="230"/>
      <c r="F59" s="230"/>
      <c r="G59" s="230"/>
      <c r="H59" s="230"/>
    </row>
    <row r="60" spans="2:8" ht="18.75" x14ac:dyDescent="0.45">
      <c r="B60" s="84" t="s">
        <v>181</v>
      </c>
      <c r="C60" s="85" t="s">
        <v>303</v>
      </c>
      <c r="D60" s="5"/>
      <c r="E60" s="5"/>
      <c r="F60" s="5"/>
      <c r="G60" s="5"/>
      <c r="H60" s="5"/>
    </row>
    <row r="61" spans="2:8" ht="18.75" x14ac:dyDescent="0.45">
      <c r="B61" s="84" t="s">
        <v>181</v>
      </c>
      <c r="C61" s="85" t="s">
        <v>304</v>
      </c>
      <c r="D61" s="5"/>
      <c r="E61" s="5"/>
      <c r="F61" s="5"/>
      <c r="G61" s="5"/>
      <c r="H61" s="5"/>
    </row>
    <row r="62" spans="2:8" ht="18.75" x14ac:dyDescent="0.45">
      <c r="B62" s="84" t="s">
        <v>181</v>
      </c>
      <c r="C62" s="85" t="s">
        <v>305</v>
      </c>
      <c r="D62" s="5"/>
      <c r="E62" s="5"/>
      <c r="F62" s="5"/>
      <c r="G62" s="5"/>
      <c r="H62" s="5"/>
    </row>
    <row r="63" spans="2:8" ht="15.75" x14ac:dyDescent="0.25">
      <c r="B63" s="5"/>
      <c r="C63" s="5"/>
      <c r="D63" s="5"/>
      <c r="E63" s="5"/>
      <c r="F63" s="5"/>
      <c r="G63" s="5"/>
      <c r="H63" s="5"/>
    </row>
    <row r="64" spans="2:8" ht="30.75" customHeight="1" x14ac:dyDescent="0.25">
      <c r="B64" s="217" t="s">
        <v>306</v>
      </c>
      <c r="C64" s="217"/>
      <c r="D64" s="217"/>
      <c r="E64" s="217"/>
      <c r="F64" s="217"/>
      <c r="G64" s="217"/>
      <c r="H64" s="5"/>
    </row>
    <row r="65" spans="2:8" ht="18.75" x14ac:dyDescent="0.45">
      <c r="B65" s="84" t="s">
        <v>181</v>
      </c>
      <c r="C65" s="85" t="s">
        <v>307</v>
      </c>
      <c r="D65" s="5"/>
      <c r="E65" s="5"/>
      <c r="F65" s="5"/>
      <c r="G65" s="5"/>
      <c r="H65" s="5"/>
    </row>
    <row r="66" spans="2:8" ht="18.75" x14ac:dyDescent="0.45">
      <c r="B66" s="84" t="s">
        <v>181</v>
      </c>
      <c r="C66" s="85" t="s">
        <v>308</v>
      </c>
      <c r="D66" s="5"/>
      <c r="E66" s="5"/>
      <c r="F66" s="5"/>
      <c r="G66" s="5"/>
      <c r="H66" s="5"/>
    </row>
    <row r="67" spans="2:8" ht="18.75" x14ac:dyDescent="0.45">
      <c r="B67" s="84" t="s">
        <v>181</v>
      </c>
      <c r="C67" s="85" t="s">
        <v>309</v>
      </c>
      <c r="D67" s="5"/>
      <c r="E67" s="5"/>
      <c r="F67" s="5"/>
      <c r="G67" s="5"/>
      <c r="H67" s="5"/>
    </row>
    <row r="68" spans="2:8" ht="18.75" x14ac:dyDescent="0.45">
      <c r="B68" s="84" t="s">
        <v>181</v>
      </c>
      <c r="C68" s="85" t="s">
        <v>310</v>
      </c>
      <c r="D68" s="5"/>
      <c r="E68" s="5"/>
      <c r="F68" s="5"/>
      <c r="G68" s="5"/>
      <c r="H68" s="5"/>
    </row>
    <row r="69" spans="2:8" ht="18.75" x14ac:dyDescent="0.45">
      <c r="B69" s="84" t="s">
        <v>181</v>
      </c>
      <c r="C69" s="85" t="s">
        <v>311</v>
      </c>
      <c r="D69" s="5"/>
      <c r="E69" s="5"/>
      <c r="F69" s="5"/>
      <c r="G69" s="5"/>
      <c r="H69" s="5"/>
    </row>
    <row r="70" spans="2:8" ht="18.75" x14ac:dyDescent="0.45">
      <c r="B70" s="84" t="s">
        <v>181</v>
      </c>
      <c r="C70" s="85" t="s">
        <v>312</v>
      </c>
      <c r="D70" s="5"/>
      <c r="E70" s="5"/>
      <c r="F70" s="5"/>
      <c r="G70" s="5"/>
      <c r="H70" s="5"/>
    </row>
    <row r="71" spans="2:8" ht="18.75" x14ac:dyDescent="0.45">
      <c r="B71" s="84" t="s">
        <v>181</v>
      </c>
      <c r="C71" s="85" t="s">
        <v>313</v>
      </c>
      <c r="D71" s="5"/>
      <c r="E71" s="5"/>
      <c r="F71" s="5"/>
      <c r="G71" s="5"/>
      <c r="H71" s="5"/>
    </row>
    <row r="72" spans="2:8" ht="30.75" customHeight="1" x14ac:dyDescent="0.25">
      <c r="B72" s="199" t="s">
        <v>314</v>
      </c>
      <c r="C72" s="199"/>
      <c r="D72" s="199"/>
      <c r="E72" s="199"/>
      <c r="F72" s="199"/>
      <c r="G72" s="199"/>
      <c r="H72" s="5"/>
    </row>
    <row r="73" spans="2:8" ht="15.75" x14ac:dyDescent="0.25">
      <c r="B73" s="5"/>
      <c r="C73" s="5"/>
      <c r="D73" s="5"/>
      <c r="E73" s="5"/>
      <c r="F73" s="5"/>
      <c r="G73" s="5"/>
      <c r="H73" s="5"/>
    </row>
    <row r="74" spans="2:8" ht="15.75" x14ac:dyDescent="0.25">
      <c r="B74" s="5"/>
      <c r="C74" s="5"/>
      <c r="D74" s="5"/>
      <c r="E74" s="5"/>
      <c r="F74" s="5"/>
      <c r="G74" s="5"/>
      <c r="H74" s="5"/>
    </row>
    <row r="75" spans="2:8" ht="15.75" x14ac:dyDescent="0.25">
      <c r="B75" s="100" t="s">
        <v>315</v>
      </c>
      <c r="C75" s="5"/>
      <c r="D75" s="5"/>
      <c r="E75" s="5"/>
      <c r="F75" s="5"/>
      <c r="G75" s="5"/>
      <c r="H75" s="5"/>
    </row>
    <row r="76" spans="2:8" ht="15.75" x14ac:dyDescent="0.25">
      <c r="B76" s="5" t="s">
        <v>316</v>
      </c>
      <c r="C76" s="5"/>
      <c r="D76" s="5"/>
      <c r="E76" s="5"/>
      <c r="F76" s="5"/>
      <c r="G76" s="5"/>
      <c r="H76" s="5"/>
    </row>
    <row r="77" spans="2:8" ht="45.75" customHeight="1" x14ac:dyDescent="0.25">
      <c r="B77" s="103" t="s">
        <v>181</v>
      </c>
      <c r="C77" s="230" t="s">
        <v>317</v>
      </c>
      <c r="D77" s="230"/>
      <c r="E77" s="230"/>
      <c r="F77" s="230"/>
      <c r="G77" s="230"/>
      <c r="H77" s="5"/>
    </row>
    <row r="78" spans="2:8" ht="31.5" customHeight="1" x14ac:dyDescent="0.25">
      <c r="B78" s="103" t="s">
        <v>181</v>
      </c>
      <c r="C78" s="230" t="s">
        <v>318</v>
      </c>
      <c r="D78" s="230"/>
      <c r="E78" s="230"/>
      <c r="F78" s="230"/>
      <c r="G78" s="230"/>
      <c r="H78" s="5"/>
    </row>
    <row r="79" spans="2:8" ht="30.75" customHeight="1" x14ac:dyDescent="0.25">
      <c r="B79" s="199" t="s">
        <v>319</v>
      </c>
      <c r="C79" s="199"/>
      <c r="D79" s="199"/>
      <c r="E79" s="199"/>
      <c r="F79" s="199"/>
      <c r="G79" s="199"/>
      <c r="H79" s="5"/>
    </row>
    <row r="80" spans="2:8" ht="15.75" x14ac:dyDescent="0.25">
      <c r="B80" s="5"/>
      <c r="C80" s="5"/>
      <c r="D80" s="5"/>
      <c r="E80" s="5"/>
      <c r="F80" s="5"/>
      <c r="G80" s="5"/>
      <c r="H80" s="5"/>
    </row>
    <row r="81" spans="2:8" ht="15.75" x14ac:dyDescent="0.25">
      <c r="B81" s="5" t="s">
        <v>320</v>
      </c>
      <c r="C81" s="5"/>
      <c r="D81" s="5"/>
      <c r="E81" s="5"/>
      <c r="F81" s="5"/>
      <c r="G81" s="5"/>
      <c r="H81" s="5"/>
    </row>
    <row r="82" spans="2:8" ht="18.75" x14ac:dyDescent="0.45">
      <c r="B82" s="84" t="s">
        <v>181</v>
      </c>
      <c r="C82" s="85" t="s">
        <v>321</v>
      </c>
      <c r="D82" s="5"/>
      <c r="E82" s="5"/>
      <c r="F82" s="5"/>
      <c r="G82" s="5"/>
      <c r="H82" s="5"/>
    </row>
    <row r="83" spans="2:8" ht="18.75" x14ac:dyDescent="0.45">
      <c r="B83" s="84" t="s">
        <v>181</v>
      </c>
      <c r="C83" s="85" t="s">
        <v>322</v>
      </c>
      <c r="D83" s="5"/>
      <c r="E83" s="5"/>
      <c r="F83" s="5"/>
      <c r="G83" s="5"/>
      <c r="H83" s="5"/>
    </row>
    <row r="84" spans="2:8" ht="15.75" x14ac:dyDescent="0.25">
      <c r="B84" s="5"/>
      <c r="C84" s="5"/>
      <c r="D84" s="5"/>
      <c r="E84" s="5"/>
      <c r="F84" s="5"/>
      <c r="G84" s="5"/>
      <c r="H84" s="5"/>
    </row>
    <row r="85" spans="2:8" ht="15.75" x14ac:dyDescent="0.25">
      <c r="B85" s="5"/>
      <c r="C85" s="5"/>
      <c r="D85" s="5"/>
      <c r="E85" s="5"/>
      <c r="F85" s="5"/>
      <c r="G85" s="5"/>
      <c r="H85" s="5"/>
    </row>
    <row r="86" spans="2:8" ht="15.75" x14ac:dyDescent="0.25">
      <c r="B86" s="100" t="s">
        <v>323</v>
      </c>
      <c r="C86" s="5"/>
      <c r="D86" s="5"/>
      <c r="E86" s="5"/>
      <c r="F86" s="5"/>
      <c r="G86" s="5"/>
      <c r="H86" s="5"/>
    </row>
    <row r="87" spans="2:8" ht="60" customHeight="1" x14ac:dyDescent="0.25">
      <c r="B87" s="217" t="s">
        <v>324</v>
      </c>
      <c r="C87" s="217"/>
      <c r="D87" s="217"/>
      <c r="E87" s="217"/>
      <c r="F87" s="217"/>
      <c r="G87" s="217"/>
      <c r="H87" s="5"/>
    </row>
    <row r="88" spans="2:8" ht="34.5" customHeight="1" x14ac:dyDescent="0.25">
      <c r="B88" s="101" t="s">
        <v>263</v>
      </c>
      <c r="C88" s="230" t="s">
        <v>325</v>
      </c>
      <c r="D88" s="230"/>
      <c r="E88" s="230"/>
      <c r="F88" s="230"/>
      <c r="G88" s="230"/>
      <c r="H88" s="5"/>
    </row>
    <row r="89" spans="2:8" ht="30" customHeight="1" x14ac:dyDescent="0.25">
      <c r="B89" s="101" t="s">
        <v>265</v>
      </c>
      <c r="C89" s="231" t="s">
        <v>326</v>
      </c>
      <c r="D89" s="231"/>
      <c r="E89" s="231"/>
      <c r="F89" s="231"/>
      <c r="G89" s="231"/>
      <c r="H89" s="5"/>
    </row>
    <row r="90" spans="2:8" ht="15.75" x14ac:dyDescent="0.25">
      <c r="B90" s="98" t="s">
        <v>267</v>
      </c>
      <c r="C90" s="85" t="s">
        <v>327</v>
      </c>
      <c r="D90" s="85"/>
      <c r="E90" s="85"/>
      <c r="F90" s="85"/>
      <c r="G90" s="85"/>
      <c r="H90" s="5"/>
    </row>
    <row r="91" spans="2:8" ht="15.75" x14ac:dyDescent="0.25">
      <c r="B91" s="98" t="s">
        <v>269</v>
      </c>
      <c r="C91" s="85" t="s">
        <v>328</v>
      </c>
      <c r="D91" s="85"/>
      <c r="E91" s="85"/>
      <c r="F91" s="85"/>
      <c r="G91" s="85"/>
      <c r="H91" s="5"/>
    </row>
    <row r="92" spans="2:8" ht="30.75" customHeight="1" x14ac:dyDescent="0.25">
      <c r="B92" s="101" t="s">
        <v>271</v>
      </c>
      <c r="C92" s="231" t="s">
        <v>329</v>
      </c>
      <c r="D92" s="231"/>
      <c r="E92" s="231"/>
      <c r="F92" s="231"/>
      <c r="G92" s="231"/>
      <c r="H92" s="5"/>
    </row>
    <row r="93" spans="2:8" ht="15.75" x14ac:dyDescent="0.25">
      <c r="B93" s="5"/>
      <c r="C93" s="5"/>
      <c r="D93" s="5"/>
      <c r="E93" s="5"/>
      <c r="F93" s="5"/>
      <c r="G93" s="5"/>
      <c r="H93" s="5"/>
    </row>
    <row r="94" spans="2:8" ht="15.75" x14ac:dyDescent="0.25">
      <c r="B94" s="5"/>
      <c r="C94" s="5"/>
      <c r="D94" s="5"/>
      <c r="E94" s="5"/>
      <c r="F94" s="5"/>
      <c r="G94" s="5"/>
      <c r="H94" s="5"/>
    </row>
    <row r="95" spans="2:8" ht="15.75" x14ac:dyDescent="0.25">
      <c r="B95" s="100" t="s">
        <v>330</v>
      </c>
      <c r="C95" s="5"/>
      <c r="D95" s="5"/>
      <c r="E95" s="5"/>
      <c r="F95" s="5"/>
      <c r="G95" s="5"/>
      <c r="H95" s="5"/>
    </row>
    <row r="96" spans="2:8" ht="15.75" x14ac:dyDescent="0.25">
      <c r="B96" s="5" t="s">
        <v>331</v>
      </c>
      <c r="C96" s="5"/>
      <c r="D96" s="5"/>
      <c r="E96" s="5"/>
      <c r="F96" s="5"/>
      <c r="G96" s="5"/>
      <c r="H96" s="5"/>
    </row>
    <row r="97" spans="2:8" ht="30" customHeight="1" x14ac:dyDescent="0.25">
      <c r="B97" s="104" t="s">
        <v>263</v>
      </c>
      <c r="C97" s="231" t="s">
        <v>332</v>
      </c>
      <c r="D97" s="231"/>
      <c r="E97" s="231"/>
      <c r="F97" s="231"/>
      <c r="G97" s="231"/>
      <c r="H97" s="5"/>
    </row>
    <row r="98" spans="2:8" ht="15.75" x14ac:dyDescent="0.25">
      <c r="B98" s="105" t="s">
        <v>265</v>
      </c>
      <c r="C98" s="85" t="s">
        <v>333</v>
      </c>
      <c r="D98" s="5"/>
      <c r="E98" s="5"/>
      <c r="F98" s="5"/>
      <c r="G98" s="5"/>
      <c r="H98" s="5"/>
    </row>
    <row r="99" spans="2:8" ht="15.75" x14ac:dyDescent="0.25">
      <c r="B99" s="105" t="s">
        <v>267</v>
      </c>
      <c r="C99" s="85" t="s">
        <v>334</v>
      </c>
      <c r="D99" s="5"/>
      <c r="E99" s="5"/>
      <c r="F99" s="5"/>
      <c r="G99" s="5"/>
      <c r="H99" s="5"/>
    </row>
    <row r="100" spans="2:8" ht="15.75" x14ac:dyDescent="0.25">
      <c r="B100" s="105" t="s">
        <v>269</v>
      </c>
      <c r="C100" s="85" t="s">
        <v>335</v>
      </c>
      <c r="D100" s="5"/>
      <c r="E100" s="5"/>
      <c r="F100" s="5"/>
      <c r="G100" s="5"/>
      <c r="H100" s="5"/>
    </row>
    <row r="101" spans="2:8" ht="30.75" customHeight="1" x14ac:dyDescent="0.25">
      <c r="B101" s="217" t="s">
        <v>336</v>
      </c>
      <c r="C101" s="217"/>
      <c r="D101" s="217"/>
      <c r="E101" s="217"/>
      <c r="F101" s="217"/>
      <c r="G101" s="217"/>
      <c r="H101" s="5"/>
    </row>
    <row r="102" spans="2:8" ht="15.75" x14ac:dyDescent="0.25">
      <c r="B102" s="5"/>
      <c r="C102" s="5"/>
      <c r="D102" s="5"/>
      <c r="E102" s="5"/>
      <c r="F102" s="5"/>
      <c r="G102" s="5"/>
      <c r="H102" s="5"/>
    </row>
    <row r="103" spans="2:8" ht="15.75" x14ac:dyDescent="0.25">
      <c r="B103" s="5"/>
      <c r="C103" s="5"/>
      <c r="D103" s="5"/>
      <c r="E103" s="5"/>
      <c r="F103" s="5"/>
      <c r="G103" s="5"/>
      <c r="H103" s="5"/>
    </row>
    <row r="104" spans="2:8" ht="15.75" x14ac:dyDescent="0.25">
      <c r="B104" s="100" t="s">
        <v>337</v>
      </c>
      <c r="C104" s="5"/>
      <c r="D104" s="5"/>
      <c r="E104" s="5"/>
      <c r="F104" s="5"/>
      <c r="G104" s="5"/>
      <c r="H104" s="5"/>
    </row>
    <row r="105" spans="2:8" ht="32.25" customHeight="1" x14ac:dyDescent="0.25">
      <c r="B105" s="217" t="s">
        <v>338</v>
      </c>
      <c r="C105" s="217"/>
      <c r="D105" s="217"/>
      <c r="E105" s="217"/>
      <c r="F105" s="217"/>
      <c r="G105" s="217"/>
      <c r="H105" s="5"/>
    </row>
    <row r="106" spans="2:8" ht="15.75" x14ac:dyDescent="0.25">
      <c r="B106" s="5" t="s">
        <v>339</v>
      </c>
      <c r="C106" s="5"/>
      <c r="D106" s="5"/>
      <c r="E106" s="5"/>
      <c r="F106" s="5"/>
      <c r="G106" s="5"/>
      <c r="H106" s="5"/>
    </row>
    <row r="107" spans="2:8" ht="18.75" x14ac:dyDescent="0.45">
      <c r="B107" s="84" t="s">
        <v>181</v>
      </c>
      <c r="C107" s="85" t="s">
        <v>340</v>
      </c>
      <c r="D107" s="5"/>
      <c r="E107" s="5"/>
      <c r="F107" s="5"/>
      <c r="G107" s="5"/>
      <c r="H107" s="5"/>
    </row>
    <row r="108" spans="2:8" ht="18.75" x14ac:dyDescent="0.45">
      <c r="B108" s="84" t="s">
        <v>181</v>
      </c>
      <c r="C108" s="85" t="s">
        <v>341</v>
      </c>
      <c r="D108" s="5"/>
      <c r="E108" s="5"/>
      <c r="F108" s="5"/>
      <c r="G108" s="5"/>
      <c r="H108" s="5"/>
    </row>
    <row r="109" spans="2:8" ht="18.75" x14ac:dyDescent="0.45">
      <c r="B109" s="84" t="s">
        <v>181</v>
      </c>
      <c r="C109" s="85" t="s">
        <v>342</v>
      </c>
      <c r="D109" s="5"/>
      <c r="E109" s="5"/>
      <c r="F109" s="5"/>
      <c r="G109" s="5"/>
      <c r="H109" s="5"/>
    </row>
    <row r="110" spans="2:8" ht="18.75" x14ac:dyDescent="0.45">
      <c r="B110" s="84" t="s">
        <v>181</v>
      </c>
      <c r="C110" s="85" t="s">
        <v>343</v>
      </c>
      <c r="D110" s="5"/>
      <c r="E110" s="5"/>
      <c r="F110" s="5"/>
      <c r="G110" s="5"/>
      <c r="H110" s="5"/>
    </row>
    <row r="111" spans="2:8" ht="18.75" x14ac:dyDescent="0.45">
      <c r="B111" s="84" t="s">
        <v>181</v>
      </c>
      <c r="C111" s="85" t="s">
        <v>344</v>
      </c>
      <c r="D111" s="5"/>
      <c r="E111" s="5"/>
      <c r="F111" s="5"/>
      <c r="G111" s="5"/>
      <c r="H111" s="5"/>
    </row>
    <row r="112" spans="2:8" ht="18.75" x14ac:dyDescent="0.45">
      <c r="B112" s="84" t="s">
        <v>181</v>
      </c>
      <c r="C112" s="85" t="s">
        <v>345</v>
      </c>
      <c r="D112" s="5"/>
      <c r="E112" s="5"/>
      <c r="F112" s="5"/>
      <c r="G112" s="5"/>
      <c r="H112" s="5"/>
    </row>
    <row r="113" spans="2:8" ht="18.75" x14ac:dyDescent="0.45">
      <c r="B113" s="84" t="s">
        <v>181</v>
      </c>
      <c r="C113" s="85" t="s">
        <v>346</v>
      </c>
      <c r="D113" s="5"/>
      <c r="E113" s="5"/>
      <c r="F113" s="5"/>
      <c r="G113" s="5"/>
      <c r="H113" s="5"/>
    </row>
    <row r="114" spans="2:8" ht="15.75" x14ac:dyDescent="0.25">
      <c r="B114" s="5"/>
      <c r="C114" s="5"/>
      <c r="D114" s="5"/>
      <c r="E114" s="5"/>
      <c r="F114" s="5"/>
      <c r="G114" s="5"/>
      <c r="H114" s="5"/>
    </row>
    <row r="115" spans="2:8" ht="31.5" customHeight="1" x14ac:dyDescent="0.25">
      <c r="B115" s="217" t="s">
        <v>347</v>
      </c>
      <c r="C115" s="217"/>
      <c r="D115" s="217"/>
      <c r="E115" s="217"/>
      <c r="F115" s="217"/>
      <c r="G115" s="217"/>
      <c r="H115" s="5"/>
    </row>
    <row r="116" spans="2:8" ht="15.75" x14ac:dyDescent="0.25">
      <c r="B116" s="5"/>
      <c r="C116" s="5"/>
      <c r="D116" s="5"/>
      <c r="E116" s="5"/>
      <c r="F116" s="5"/>
      <c r="G116" s="5"/>
      <c r="H116" s="5"/>
    </row>
    <row r="117" spans="2:8" ht="15.75" x14ac:dyDescent="0.25">
      <c r="B117" s="5"/>
      <c r="C117" s="5"/>
      <c r="D117" s="5"/>
      <c r="E117" s="5"/>
      <c r="F117" s="5"/>
      <c r="G117" s="5"/>
      <c r="H117" s="5"/>
    </row>
    <row r="118" spans="2:8" ht="15.75" x14ac:dyDescent="0.25">
      <c r="B118" s="100" t="s">
        <v>348</v>
      </c>
      <c r="C118" s="5"/>
      <c r="D118" s="5"/>
      <c r="E118" s="5"/>
      <c r="F118" s="5"/>
      <c r="G118" s="5"/>
      <c r="H118" s="5"/>
    </row>
    <row r="119" spans="2:8" ht="15.75" x14ac:dyDescent="0.25">
      <c r="B119" s="5" t="s">
        <v>349</v>
      </c>
      <c r="C119" s="5"/>
      <c r="D119" s="5"/>
      <c r="E119" s="5"/>
      <c r="F119" s="5"/>
      <c r="G119" s="5"/>
      <c r="H119" s="5"/>
    </row>
    <row r="120" spans="2:8" ht="15.75" x14ac:dyDescent="0.25">
      <c r="B120" s="104" t="s">
        <v>263</v>
      </c>
      <c r="C120" s="85" t="s">
        <v>350</v>
      </c>
      <c r="D120" s="5"/>
      <c r="E120" s="5"/>
      <c r="F120" s="5"/>
      <c r="G120" s="5"/>
      <c r="H120" s="5"/>
    </row>
    <row r="121" spans="2:8" ht="28.5" customHeight="1" x14ac:dyDescent="0.25">
      <c r="B121" s="104" t="s">
        <v>265</v>
      </c>
      <c r="C121" s="231" t="s">
        <v>351</v>
      </c>
      <c r="D121" s="231"/>
      <c r="E121" s="231"/>
      <c r="F121" s="231"/>
      <c r="G121" s="231"/>
      <c r="H121" s="5"/>
    </row>
    <row r="122" spans="2:8" ht="30" customHeight="1" x14ac:dyDescent="0.25">
      <c r="B122" s="104" t="s">
        <v>267</v>
      </c>
      <c r="C122" s="231" t="s">
        <v>352</v>
      </c>
      <c r="D122" s="231"/>
      <c r="E122" s="231"/>
      <c r="F122" s="231"/>
      <c r="G122" s="231"/>
      <c r="H122" s="5"/>
    </row>
    <row r="123" spans="2:8" ht="15.75" x14ac:dyDescent="0.25">
      <c r="B123" s="105" t="s">
        <v>269</v>
      </c>
      <c r="C123" s="85" t="s">
        <v>353</v>
      </c>
      <c r="D123" s="5"/>
      <c r="E123" s="5"/>
      <c r="F123" s="5"/>
      <c r="G123" s="5"/>
      <c r="H123" s="5"/>
    </row>
  </sheetData>
  <mergeCells count="35">
    <mergeCell ref="B101:G101"/>
    <mergeCell ref="B105:G105"/>
    <mergeCell ref="B115:G115"/>
    <mergeCell ref="C121:G121"/>
    <mergeCell ref="C122:G122"/>
    <mergeCell ref="C97:G97"/>
    <mergeCell ref="C58:H58"/>
    <mergeCell ref="C59:H59"/>
    <mergeCell ref="B64:G64"/>
    <mergeCell ref="B72:G72"/>
    <mergeCell ref="C77:G77"/>
    <mergeCell ref="C78:G78"/>
    <mergeCell ref="B79:G79"/>
    <mergeCell ref="B87:G87"/>
    <mergeCell ref="C88:G88"/>
    <mergeCell ref="C89:G89"/>
    <mergeCell ref="C92:G92"/>
    <mergeCell ref="B53:G53"/>
    <mergeCell ref="C29:G29"/>
    <mergeCell ref="C30:G30"/>
    <mergeCell ref="C31:G31"/>
    <mergeCell ref="C32:G32"/>
    <mergeCell ref="C33:G33"/>
    <mergeCell ref="C34:G34"/>
    <mergeCell ref="C35:G35"/>
    <mergeCell ref="C40:G40"/>
    <mergeCell ref="C42:G42"/>
    <mergeCell ref="C43:G43"/>
    <mergeCell ref="C44:G44"/>
    <mergeCell ref="C28:G28"/>
    <mergeCell ref="A7:G7"/>
    <mergeCell ref="A8:G8"/>
    <mergeCell ref="C25:G25"/>
    <mergeCell ref="C26:G26"/>
    <mergeCell ref="C27:G27"/>
  </mergeCells>
  <hyperlinks>
    <hyperlink ref="C13" location="'Terms and Conditions'!B23" display="Role and responsibility of StewartBrown " xr:uid="{294C4EC7-E9F9-41E5-8CE5-F4FB07BB38AA}"/>
    <hyperlink ref="C14" location="'Terms and Conditions'!B38" display="Role and responsibility of participating organisations/homes" xr:uid="{A0F099CF-470D-49B2-8271-C383868BD511}"/>
    <hyperlink ref="C15" location="'Terms and Conditions'!B49" display="Data collection methods" xr:uid="{28D166DF-D1C5-42B7-9384-FE9CC97BC921}"/>
    <hyperlink ref="C16" location="'Terms and Conditions'!B57" display="Details of data to be collected" xr:uid="{F5055B46-D073-46FA-A4DC-95F1BD59A122}"/>
    <hyperlink ref="C17" location="'Terms and Conditions'!B78" display="Reports to be produced and method of distribution" xr:uid="{230D8841-DE1A-4484-B167-AF17D882392B}"/>
    <hyperlink ref="C18" location="'Terms and Conditions'!B90" display="Privacy policy" xr:uid="{C8038E72-5850-4730-BFC6-AB989DD3589C}"/>
    <hyperlink ref="C19" location="'Terms and Conditions'!B96" display="Confidentiality of information" xr:uid="{62121638-5821-4674-9281-06E61DF7EAE8}"/>
    <hyperlink ref="C20" location="'Terms and Conditions'!B105" display="Copyright matters" xr:uid="{AF40C831-A51E-4569-B288-96A4B8B691DE}"/>
    <hyperlink ref="C21" location="'Terms and Conditions'!B119" display="Quality assurance" xr:uid="{28A01F38-33E8-43F5-999C-2EE05B05E5BF}"/>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E6B1-CBD0-4519-8D99-76FB52DF2AF6}">
  <sheetPr codeName="Sheet9"/>
  <dimension ref="A1:T50"/>
  <sheetViews>
    <sheetView showGridLines="0" showRowColHeaders="0" workbookViewId="0">
      <selection activeCell="M39" sqref="M39"/>
    </sheetView>
  </sheetViews>
  <sheetFormatPr defaultRowHeight="15" x14ac:dyDescent="0.25"/>
  <cols>
    <col min="2" max="2" width="7" customWidth="1"/>
    <col min="3" max="3" width="17.28515625" bestFit="1" customWidth="1"/>
    <col min="4" max="4" width="14.28515625" customWidth="1"/>
    <col min="5" max="5" width="15.140625" customWidth="1"/>
    <col min="6" max="6" width="15.42578125" customWidth="1"/>
    <col min="7" max="7" width="13.7109375" bestFit="1" customWidth="1"/>
    <col min="11" max="11" width="12.7109375" customWidth="1"/>
    <col min="12" max="12" width="9.85546875" customWidth="1"/>
    <col min="13" max="13" width="11" customWidth="1"/>
    <col min="15" max="15" width="12.28515625" customWidth="1"/>
  </cols>
  <sheetData>
    <row r="1" spans="1:7" x14ac:dyDescent="0.25">
      <c r="A1" s="1"/>
      <c r="B1" s="1"/>
      <c r="C1" s="1"/>
      <c r="D1" s="1"/>
      <c r="E1" s="1"/>
      <c r="F1" s="1"/>
      <c r="G1" s="1"/>
    </row>
    <row r="2" spans="1:7" ht="15.75" x14ac:dyDescent="0.25">
      <c r="A2" s="2"/>
      <c r="B2" s="2"/>
      <c r="C2" s="2"/>
      <c r="D2" s="2"/>
      <c r="E2" s="2"/>
      <c r="F2" s="2"/>
      <c r="G2" s="2"/>
    </row>
    <row r="3" spans="1:7" ht="15.75" x14ac:dyDescent="0.25">
      <c r="A3" s="2"/>
      <c r="B3" s="2"/>
      <c r="C3" s="2"/>
      <c r="D3" s="2"/>
      <c r="E3" s="3" t="s">
        <v>27</v>
      </c>
      <c r="F3" s="2"/>
      <c r="G3" s="2"/>
    </row>
    <row r="4" spans="1:7" ht="15.75" x14ac:dyDescent="0.25">
      <c r="A4" s="2"/>
      <c r="B4" s="2"/>
      <c r="C4" s="2"/>
      <c r="D4" s="2"/>
      <c r="E4" s="4" t="s">
        <v>28</v>
      </c>
      <c r="F4" s="2"/>
      <c r="G4" s="2"/>
    </row>
    <row r="5" spans="1:7" ht="15.75" x14ac:dyDescent="0.25">
      <c r="A5" s="2"/>
      <c r="B5" s="2"/>
      <c r="C5" s="2"/>
      <c r="D5" s="2"/>
      <c r="E5" s="4" t="s">
        <v>29</v>
      </c>
      <c r="F5" s="2"/>
      <c r="G5" s="2"/>
    </row>
    <row r="6" spans="1:7" ht="15.75" x14ac:dyDescent="0.25">
      <c r="A6" s="2"/>
      <c r="B6" s="2"/>
      <c r="C6" s="2"/>
      <c r="D6" s="2"/>
      <c r="E6" s="2"/>
      <c r="F6" s="2"/>
      <c r="G6" s="2"/>
    </row>
    <row r="7" spans="1:7" ht="18.75" x14ac:dyDescent="0.3">
      <c r="A7" s="204" t="s">
        <v>30</v>
      </c>
      <c r="B7" s="204"/>
      <c r="C7" s="204"/>
      <c r="D7" s="204"/>
      <c r="E7" s="204"/>
      <c r="F7" s="204"/>
      <c r="G7" s="204"/>
    </row>
    <row r="8" spans="1:7" ht="18.75" x14ac:dyDescent="0.3">
      <c r="A8" s="204" t="s">
        <v>371</v>
      </c>
      <c r="B8" s="204"/>
      <c r="C8" s="204"/>
      <c r="D8" s="204"/>
      <c r="E8" s="204"/>
      <c r="F8" s="204"/>
      <c r="G8" s="204"/>
    </row>
    <row r="11" spans="1:7" ht="23.25" x14ac:dyDescent="0.25">
      <c r="B11" s="7" t="s">
        <v>372</v>
      </c>
    </row>
    <row r="12" spans="1:7" ht="15.75" x14ac:dyDescent="0.25">
      <c r="B12" s="5" t="s">
        <v>373</v>
      </c>
      <c r="C12" s="5"/>
      <c r="D12" s="5"/>
      <c r="E12" s="5"/>
      <c r="F12" s="5"/>
      <c r="G12" s="5"/>
    </row>
    <row r="13" spans="1:7" ht="15.75" x14ac:dyDescent="0.25">
      <c r="B13" s="90"/>
      <c r="C13" s="5"/>
      <c r="D13" s="5"/>
      <c r="E13" s="5"/>
      <c r="F13" s="5"/>
      <c r="G13" s="5"/>
    </row>
    <row r="14" spans="1:7" ht="15.75" x14ac:dyDescent="0.25">
      <c r="B14" s="109" t="s">
        <v>374</v>
      </c>
      <c r="C14" s="5"/>
      <c r="D14" s="5"/>
      <c r="E14" s="5"/>
      <c r="F14" s="5"/>
      <c r="G14" s="5"/>
    </row>
    <row r="15" spans="1:7" ht="15.75" x14ac:dyDescent="0.25">
      <c r="B15" s="109"/>
      <c r="C15" s="5"/>
      <c r="D15" s="5"/>
      <c r="E15" s="5"/>
      <c r="F15" s="5"/>
      <c r="G15" s="5"/>
    </row>
    <row r="16" spans="1:7" ht="18.75" x14ac:dyDescent="0.25">
      <c r="B16" s="238" t="s">
        <v>375</v>
      </c>
      <c r="C16" s="238"/>
      <c r="D16" s="238"/>
      <c r="E16" s="238"/>
      <c r="F16" s="238"/>
      <c r="G16" s="238"/>
    </row>
    <row r="18" spans="2:13" ht="15.75" x14ac:dyDescent="0.25">
      <c r="B18" s="239" t="s">
        <v>376</v>
      </c>
      <c r="C18" s="239"/>
      <c r="D18" s="239"/>
      <c r="E18" s="239"/>
      <c r="F18" s="239"/>
      <c r="G18" s="239"/>
    </row>
    <row r="19" spans="2:13" ht="15.75" thickBot="1" x14ac:dyDescent="0.3">
      <c r="B19" s="11"/>
    </row>
    <row r="20" spans="2:13" ht="15.75" thickBot="1" x14ac:dyDescent="0.3">
      <c r="B20" s="11"/>
      <c r="C20" s="110"/>
      <c r="D20" s="111" t="s">
        <v>377</v>
      </c>
      <c r="E20" s="112" t="s">
        <v>378</v>
      </c>
      <c r="F20" s="112" t="s">
        <v>379</v>
      </c>
    </row>
    <row r="21" spans="2:13" ht="15.75" thickBot="1" x14ac:dyDescent="0.3">
      <c r="B21" s="11"/>
      <c r="C21" s="113" t="s">
        <v>380</v>
      </c>
      <c r="D21" s="114" t="s">
        <v>381</v>
      </c>
      <c r="E21" s="115" t="s">
        <v>382</v>
      </c>
      <c r="F21" s="116" t="s">
        <v>383</v>
      </c>
    </row>
    <row r="22" spans="2:13" ht="15.75" thickBot="1" x14ac:dyDescent="0.3">
      <c r="B22" s="117"/>
      <c r="C22" s="118" t="s">
        <v>384</v>
      </c>
      <c r="D22" s="119" t="s">
        <v>385</v>
      </c>
      <c r="E22" s="115" t="s">
        <v>386</v>
      </c>
      <c r="F22" s="115" t="s">
        <v>387</v>
      </c>
    </row>
    <row r="23" spans="2:13" ht="15.75" thickBot="1" x14ac:dyDescent="0.3">
      <c r="B23" s="11"/>
      <c r="C23" s="120" t="s">
        <v>388</v>
      </c>
      <c r="D23" s="121">
        <v>400</v>
      </c>
      <c r="E23" s="122">
        <v>695</v>
      </c>
      <c r="F23" s="123">
        <v>990</v>
      </c>
    </row>
    <row r="24" spans="2:13" x14ac:dyDescent="0.25">
      <c r="B24" s="11"/>
    </row>
    <row r="25" spans="2:13" ht="15.75" x14ac:dyDescent="0.25">
      <c r="B25" s="240" t="s">
        <v>389</v>
      </c>
      <c r="C25" s="240"/>
      <c r="D25" s="240"/>
      <c r="E25" s="240"/>
      <c r="F25" s="240"/>
      <c r="G25" s="240"/>
    </row>
    <row r="26" spans="2:13" ht="15.75" x14ac:dyDescent="0.25">
      <c r="B26" s="90"/>
      <c r="C26" s="5"/>
      <c r="D26" s="5"/>
      <c r="E26" s="5"/>
      <c r="F26" s="5"/>
      <c r="G26" s="5"/>
    </row>
    <row r="27" spans="2:13" ht="15.75" x14ac:dyDescent="0.25">
      <c r="B27" s="124" t="s">
        <v>390</v>
      </c>
      <c r="C27" s="5"/>
      <c r="D27" s="5"/>
      <c r="E27" s="5"/>
      <c r="F27" s="5"/>
      <c r="G27" s="5"/>
    </row>
    <row r="28" spans="2:13" ht="74.25" customHeight="1" x14ac:dyDescent="0.25">
      <c r="B28" s="239" t="s">
        <v>400</v>
      </c>
      <c r="C28" s="239"/>
      <c r="D28" s="239"/>
      <c r="E28" s="239"/>
      <c r="F28" s="239"/>
      <c r="G28" s="239"/>
    </row>
    <row r="29" spans="2:13" ht="15.75" thickBot="1" x14ac:dyDescent="0.3">
      <c r="B29" s="106"/>
    </row>
    <row r="30" spans="2:13" x14ac:dyDescent="0.25">
      <c r="B30" s="125"/>
      <c r="C30" s="126"/>
      <c r="D30" s="126"/>
      <c r="E30" s="126"/>
      <c r="F30" s="126"/>
      <c r="G30" s="126"/>
      <c r="H30" s="126"/>
      <c r="I30" s="126"/>
      <c r="J30" s="126"/>
      <c r="K30" s="127"/>
      <c r="L30" s="128"/>
      <c r="M30" s="129"/>
    </row>
    <row r="31" spans="2:13" x14ac:dyDescent="0.25">
      <c r="B31" s="130"/>
      <c r="C31" s="233" t="s">
        <v>391</v>
      </c>
      <c r="D31" s="233"/>
      <c r="E31" s="233"/>
      <c r="F31" s="233"/>
      <c r="G31" s="233"/>
      <c r="H31" s="233"/>
      <c r="I31" s="233"/>
      <c r="J31" s="233"/>
      <c r="K31" s="131"/>
      <c r="L31" s="132"/>
      <c r="M31" s="133"/>
    </row>
    <row r="32" spans="2:13" x14ac:dyDescent="0.25">
      <c r="B32" s="134"/>
      <c r="C32" s="129"/>
      <c r="D32" s="129"/>
      <c r="E32" s="129"/>
      <c r="F32" s="129"/>
      <c r="G32" s="129"/>
      <c r="H32" s="129"/>
      <c r="I32" s="129"/>
      <c r="J32" s="129"/>
      <c r="K32" s="135"/>
      <c r="L32" s="128"/>
      <c r="M32" s="129"/>
    </row>
    <row r="33" spans="2:14" x14ac:dyDescent="0.25">
      <c r="B33" s="134"/>
      <c r="C33" s="129"/>
      <c r="D33" s="129"/>
      <c r="E33" s="129"/>
      <c r="F33" s="129"/>
      <c r="G33" s="129"/>
      <c r="H33" s="129"/>
      <c r="I33" s="129"/>
      <c r="J33" s="129"/>
      <c r="K33" s="135"/>
      <c r="L33" s="128"/>
      <c r="M33" s="129"/>
    </row>
    <row r="34" spans="2:14" x14ac:dyDescent="0.25">
      <c r="B34" s="134"/>
      <c r="C34" s="129" t="s">
        <v>392</v>
      </c>
      <c r="D34" s="129"/>
      <c r="E34" s="234">
        <f>'Application Form'!$E$13</f>
        <v>0</v>
      </c>
      <c r="F34" s="235"/>
      <c r="G34" s="235"/>
      <c r="H34" s="235"/>
      <c r="I34" s="235"/>
      <c r="J34" s="236"/>
      <c r="K34" s="135"/>
      <c r="L34" s="128"/>
    </row>
    <row r="35" spans="2:14" x14ac:dyDescent="0.25">
      <c r="B35" s="134"/>
      <c r="C35" s="129"/>
      <c r="D35" s="129"/>
      <c r="E35" s="129"/>
      <c r="F35" s="129"/>
      <c r="G35" s="129"/>
      <c r="H35" s="129"/>
      <c r="I35" s="129"/>
      <c r="J35" s="129"/>
      <c r="K35" s="135"/>
      <c r="L35" s="128"/>
    </row>
    <row r="36" spans="2:14" x14ac:dyDescent="0.25">
      <c r="B36" s="134"/>
      <c r="C36" s="129" t="s">
        <v>393</v>
      </c>
      <c r="D36" s="129"/>
      <c r="E36" s="129"/>
      <c r="F36" s="129"/>
      <c r="G36" s="136">
        <f>'Application Form'!$E$63</f>
        <v>0</v>
      </c>
      <c r="H36" s="129"/>
      <c r="I36" s="129"/>
      <c r="J36" s="129"/>
      <c r="K36" s="135"/>
      <c r="L36" s="128"/>
    </row>
    <row r="37" spans="2:14" ht="15.75" thickBot="1" x14ac:dyDescent="0.3">
      <c r="B37" s="134"/>
      <c r="C37" s="129"/>
      <c r="D37" s="129"/>
      <c r="E37" s="129"/>
      <c r="F37" s="129"/>
      <c r="G37" s="129"/>
      <c r="H37" s="129"/>
      <c r="I37" s="129"/>
      <c r="J37" s="129"/>
      <c r="K37" s="135"/>
      <c r="L37" s="128"/>
    </row>
    <row r="38" spans="2:14" ht="15.75" thickBot="1" x14ac:dyDescent="0.3">
      <c r="B38" s="134"/>
      <c r="C38" s="129" t="s">
        <v>398</v>
      </c>
      <c r="D38" s="129"/>
      <c r="E38" s="129"/>
      <c r="F38" s="129"/>
      <c r="G38" s="137">
        <f>IF(OR(G36="",G36=0),0,VLOOKUP(G36,'SIL Homes Rates'!$A$4:$D$503,4,FALSE))/4</f>
        <v>0</v>
      </c>
      <c r="H38" s="129"/>
      <c r="I38" s="129"/>
      <c r="J38" s="129"/>
      <c r="K38" s="135"/>
      <c r="L38" s="128"/>
    </row>
    <row r="39" spans="2:14" ht="24" customHeight="1" x14ac:dyDescent="0.25">
      <c r="B39" s="134"/>
      <c r="C39" s="129"/>
      <c r="D39" s="129"/>
      <c r="E39" s="129"/>
      <c r="F39" s="129"/>
      <c r="G39" s="129"/>
      <c r="H39" s="129"/>
      <c r="I39" s="129"/>
      <c r="J39" s="129"/>
      <c r="K39" s="135"/>
      <c r="L39" s="128"/>
    </row>
    <row r="40" spans="2:14" x14ac:dyDescent="0.25">
      <c r="B40" s="134"/>
      <c r="C40" s="129" t="s">
        <v>394</v>
      </c>
      <c r="D40" s="129"/>
      <c r="E40" s="129"/>
      <c r="F40" s="129"/>
      <c r="G40" s="136">
        <f>'Application Form'!$E$89</f>
        <v>0</v>
      </c>
      <c r="H40" s="129"/>
      <c r="I40" s="129"/>
      <c r="J40" s="129"/>
      <c r="K40" s="135"/>
      <c r="L40" s="128"/>
    </row>
    <row r="41" spans="2:14" ht="15.75" thickBot="1" x14ac:dyDescent="0.3">
      <c r="B41" s="134"/>
      <c r="C41" s="129"/>
      <c r="D41" s="129"/>
      <c r="E41" s="129"/>
      <c r="F41" s="129"/>
      <c r="G41" s="129"/>
      <c r="H41" s="129"/>
      <c r="I41" s="129"/>
      <c r="J41" s="129"/>
      <c r="K41" s="135"/>
      <c r="L41" s="128"/>
    </row>
    <row r="42" spans="2:14" ht="15.75" thickBot="1" x14ac:dyDescent="0.3">
      <c r="B42" s="134"/>
      <c r="C42" s="129" t="s">
        <v>399</v>
      </c>
      <c r="D42" s="129"/>
      <c r="E42" s="129"/>
      <c r="F42" s="129"/>
      <c r="G42" s="137">
        <f>IF(OR(G40&lt;'Participants Rates'!$B$3,G40='Participants Rates'!$B$3),G40*'Participants Rates'!$C$3,IF(AND(G40&gt;'Participants Rates'!$B$3,OR(G40&lt;'Participants Rates'!$B$4,G40='Participants Rates'!$B$4)),'Participants Rates'!$D$4+((G40-'Participants Rates'!$B$3)*'Participants Rates'!$C$4),IF(AND(G40&gt;'Participants Rates'!$B$4,OR(G40&lt;'Participants Rates'!$B$5,G40='Participants Rates'!$B$5)),'Participants Rates'!$D$5+((G40-'Participants Rates'!$B$4)*'Participants Rates'!$C$5),IF(AND(G40&gt;'Participants Rates'!$B$5,OR(G40&lt;'Participants Rates'!$B$6,G40='Participants Rates'!$B$6)),'Participants Rates'!$D$6+((G40-'Participants Rates'!$B$5)*'Participants Rates'!$C$6),IF(AND(G40&gt;'Participants Rates'!$B$6,OR(G40&lt;'Participants Rates'!$B$7,G40='Participants Rates'!$B$7)),'Participants Rates'!$D$7+((G40-'Participants Rates'!$B$6)*'Participants Rates'!$C$7),IF(AND(G40&gt;'Participants Rates'!$B$7,OR(G40&lt;'Participants Rates'!$B$8,G40='Participants Rates'!$B$8)),'Participants Rates'!$D$8+((G40-'Participants Rates'!$B$7)*'Participants Rates'!$C$8),IF(AND(G40&gt;'Participants Rates'!$B$8,OR(G40&lt;'Participants Rates'!$B$9,G40='Participants Rates'!$B$9)),'Participants Rates'!$D$9+((G40-'Participants Rates'!$B$8)*'Participants Rates'!$C$9),'Participants Rates'!$D$10)))))))/4</f>
        <v>0</v>
      </c>
      <c r="H42" s="129"/>
      <c r="I42" s="129"/>
      <c r="J42" s="129"/>
      <c r="K42" s="135"/>
      <c r="L42" s="128"/>
    </row>
    <row r="43" spans="2:14" ht="15.75" thickBot="1" x14ac:dyDescent="0.3">
      <c r="B43" s="134"/>
      <c r="C43" s="129"/>
      <c r="D43" s="129"/>
      <c r="E43" s="129"/>
      <c r="F43" s="129"/>
      <c r="G43" s="129"/>
      <c r="H43" s="129"/>
      <c r="I43" s="129"/>
      <c r="J43" s="129"/>
      <c r="K43" s="135"/>
      <c r="L43" s="128"/>
    </row>
    <row r="44" spans="2:14" ht="15.75" thickBot="1" x14ac:dyDescent="0.3">
      <c r="B44" s="134"/>
      <c r="C44" s="129" t="s">
        <v>395</v>
      </c>
      <c r="D44" s="129"/>
      <c r="E44" s="129"/>
      <c r="F44" s="129"/>
      <c r="G44" s="138">
        <f>SUM(G38,G42)</f>
        <v>0</v>
      </c>
      <c r="H44" s="129"/>
      <c r="I44" s="129"/>
      <c r="J44" s="129"/>
      <c r="K44" s="135"/>
      <c r="L44" s="128"/>
    </row>
    <row r="45" spans="2:14" ht="15.75" thickBot="1" x14ac:dyDescent="0.3">
      <c r="B45" s="139"/>
      <c r="C45" s="140"/>
      <c r="D45" s="140"/>
      <c r="E45" s="140"/>
      <c r="F45" s="140"/>
      <c r="G45" s="140"/>
      <c r="H45" s="140"/>
      <c r="I45" s="140"/>
      <c r="J45" s="140"/>
      <c r="K45" s="141"/>
      <c r="L45" s="128"/>
      <c r="M45" s="129"/>
    </row>
    <row r="46" spans="2:14" x14ac:dyDescent="0.25">
      <c r="C46" s="126"/>
      <c r="D46" s="126"/>
      <c r="E46" s="142"/>
      <c r="F46" s="142"/>
      <c r="G46" s="142"/>
      <c r="H46" s="126"/>
      <c r="I46" s="126"/>
      <c r="J46" s="126"/>
      <c r="K46" s="126"/>
      <c r="L46" s="143"/>
      <c r="M46" s="129"/>
    </row>
    <row r="47" spans="2:14" ht="29.45" customHeight="1" x14ac:dyDescent="0.25">
      <c r="B47" s="237" t="s">
        <v>101</v>
      </c>
      <c r="C47" s="237"/>
      <c r="D47" s="237"/>
      <c r="E47" s="237"/>
      <c r="F47" s="237"/>
      <c r="G47" s="237"/>
      <c r="H47" s="237"/>
      <c r="I47" s="237"/>
      <c r="J47" s="237"/>
      <c r="K47" s="237"/>
      <c r="L47" s="129"/>
      <c r="M47" s="129"/>
      <c r="N47" s="129"/>
    </row>
    <row r="48" spans="2:14" x14ac:dyDescent="0.25">
      <c r="B48" s="144"/>
      <c r="C48" s="144"/>
      <c r="D48" s="144"/>
      <c r="E48" s="144"/>
      <c r="F48" s="144"/>
      <c r="G48" s="144"/>
      <c r="I48" s="129"/>
      <c r="J48" s="129"/>
      <c r="K48" s="145"/>
      <c r="L48" s="129"/>
      <c r="M48" s="129"/>
      <c r="N48" s="129"/>
    </row>
    <row r="49" spans="2:20" x14ac:dyDescent="0.25">
      <c r="B49" t="s">
        <v>396</v>
      </c>
      <c r="L49" s="145"/>
      <c r="M49" s="145"/>
      <c r="N49" s="129"/>
      <c r="O49" s="129"/>
      <c r="P49" s="129"/>
      <c r="Q49" s="129"/>
      <c r="R49" s="129"/>
      <c r="S49" s="129"/>
      <c r="T49" s="129"/>
    </row>
    <row r="50" spans="2:20" x14ac:dyDescent="0.25">
      <c r="B50" t="s">
        <v>397</v>
      </c>
    </row>
  </sheetData>
  <mergeCells count="9">
    <mergeCell ref="C31:J31"/>
    <mergeCell ref="E34:J34"/>
    <mergeCell ref="B47:K47"/>
    <mergeCell ref="A7:G7"/>
    <mergeCell ref="A8:G8"/>
    <mergeCell ref="B16:G16"/>
    <mergeCell ref="B18:G18"/>
    <mergeCell ref="B25:G25"/>
    <mergeCell ref="B28:G28"/>
  </mergeCells>
  <conditionalFormatting sqref="E34:J34">
    <cfRule type="expression" dxfId="5" priority="1">
      <formula>$E$34=0</formula>
    </cfRule>
  </conditionalFormatting>
  <pageMargins left="0.7" right="0.7" top="0.75" bottom="0.75" header="0.3" footer="0.3"/>
  <ignoredErrors>
    <ignoredError sqref="E34 G36 G40"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Registration Kit</vt:lpstr>
      <vt:lpstr>Application Form</vt:lpstr>
      <vt:lpstr>Contact Details</vt:lpstr>
      <vt:lpstr>SIL Services</vt:lpstr>
      <vt:lpstr>Software Survey</vt:lpstr>
      <vt:lpstr>Registration Declaration</vt:lpstr>
      <vt:lpstr>Benchmark Timetable</vt:lpstr>
      <vt:lpstr>Terms and Conditions</vt:lpstr>
      <vt:lpstr>Price Structure</vt:lpstr>
      <vt:lpstr>StewartBrown Contact Details</vt:lpstr>
      <vt:lpstr>APS (OUO)</vt:lpstr>
      <vt:lpstr>Upload Email Contacts (OUO)</vt:lpstr>
      <vt:lpstr>'APS (OUO)'!Print_Area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Toner</dc:creator>
  <cp:lastModifiedBy>Steven Toner</cp:lastModifiedBy>
  <cp:lastPrinted>2024-02-26T00:19:03Z</cp:lastPrinted>
  <dcterms:created xsi:type="dcterms:W3CDTF">2024-02-20T05:07:35Z</dcterms:created>
  <dcterms:modified xsi:type="dcterms:W3CDTF">2024-02-26T00:25:05Z</dcterms:modified>
</cp:coreProperties>
</file>