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Partner - GHC\New Zealand Aged Care Association\ARC Participant Resource Liabrary Material\"/>
    </mc:Choice>
  </mc:AlternateContent>
  <xr:revisionPtr revIDLastSave="0" documentId="8_{69325B03-4170-41BF-8322-7D44B21312A0}" xr6:coauthVersionLast="47" xr6:coauthVersionMax="47" xr10:uidLastSave="{00000000-0000-0000-0000-000000000000}"/>
  <bookViews>
    <workbookView xWindow="-28920" yWindow="-120" windowWidth="29040" windowHeight="15720" xr2:uid="{09F5C629-8BC9-4F05-828D-661B948E1BDD}"/>
  </bookViews>
  <sheets>
    <sheet name="Calculations" sheetId="1" r:id="rId1"/>
    <sheet name="Estimates of hrs per res day" sheetId="2" r:id="rId2"/>
  </sheets>
  <definedNames>
    <definedName name="HPRPD_HCA_AC" localSheetId="1">'Estimates of hrs per res day'!#REF!</definedName>
    <definedName name="HPRPD_HCA_AC">Calculations!$B$17:$F$19</definedName>
    <definedName name="HPRPD_RN" localSheetId="1">'Estimates of hrs per res day'!#REF!</definedName>
    <definedName name="HPRPD_RN">Calculations!$B$31:$F$33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F37" i="1" l="1"/>
  <c r="E37" i="1"/>
  <c r="D37" i="1"/>
  <c r="G12" i="1" l="1"/>
  <c r="F13" i="1" l="1"/>
  <c r="E13" i="1"/>
  <c r="D13" i="1"/>
  <c r="C13" i="1"/>
  <c r="G13" i="1" l="1"/>
  <c r="C24" i="1" l="1"/>
  <c r="C25" i="1" s="1"/>
  <c r="C26" i="1" s="1"/>
  <c r="C38" i="1"/>
  <c r="D24" i="1"/>
  <c r="F24" i="1"/>
  <c r="E24" i="1"/>
  <c r="D25" i="1" l="1"/>
  <c r="D26" i="1" s="1"/>
  <c r="F25" i="1"/>
  <c r="F26" i="1" s="1"/>
  <c r="E25" i="1"/>
  <c r="E26" i="1" s="1"/>
  <c r="C39" i="1"/>
  <c r="F38" i="1"/>
  <c r="E38" i="1"/>
  <c r="D38" i="1"/>
  <c r="G26" i="1" l="1"/>
  <c r="C27" i="1" s="1"/>
  <c r="D39" i="1"/>
  <c r="E39" i="1"/>
  <c r="F39" i="1"/>
  <c r="E27" i="1" l="1"/>
  <c r="F27" i="1"/>
  <c r="D27" i="1"/>
  <c r="G39" i="1"/>
  <c r="C40" i="1" s="1"/>
  <c r="G27" i="1" l="1"/>
  <c r="D40" i="1"/>
  <c r="F40" i="1"/>
  <c r="E40" i="1"/>
  <c r="G40" i="1" l="1"/>
</calcChain>
</file>

<file path=xl/sharedStrings.xml><?xml version="1.0" encoding="utf-8"?>
<sst xmlns="http://schemas.openxmlformats.org/spreadsheetml/2006/main" count="97" uniqueCount="51">
  <si>
    <t>RN</t>
  </si>
  <si>
    <t>Rest home</t>
  </si>
  <si>
    <t>Dementia</t>
  </si>
  <si>
    <t>Hospital</t>
  </si>
  <si>
    <r>
      <t>Table 10.1 Hours per resident per day by type of staff and care level</t>
    </r>
    <r>
      <rPr>
        <sz val="9"/>
        <color theme="1"/>
        <rFont val="Calibri"/>
        <family val="2"/>
        <scheme val="minor"/>
      </rPr>
      <t>.</t>
    </r>
  </si>
  <si>
    <t> Type of staff</t>
  </si>
  <si>
    <t>Care level</t>
  </si>
  <si>
    <t>Psychogeriatric</t>
  </si>
  <si>
    <t>Registered nurse</t>
  </si>
  <si>
    <t>Lower quartile</t>
  </si>
  <si>
    <t>Median</t>
  </si>
  <si>
    <t>Upper quartile</t>
  </si>
  <si>
    <t>Enrolled nurse</t>
  </si>
  <si>
    <t>Caregiver</t>
  </si>
  <si>
    <t>Activities coordinator</t>
  </si>
  <si>
    <t>HCA + AC</t>
  </si>
  <si>
    <t xml:space="preserve">HCA </t>
  </si>
  <si>
    <t>HCA only</t>
  </si>
  <si>
    <t>Total</t>
  </si>
  <si>
    <t>Rest H</t>
  </si>
  <si>
    <t>Sector average hours HCA &amp; AC hours per resident per day</t>
  </si>
  <si>
    <t>Rest Home</t>
  </si>
  <si>
    <t>Standard hours per resident per day - Caregivers/HCA + activities coordinators</t>
  </si>
  <si>
    <t>Estimate split of costs based on caregiving costs</t>
  </si>
  <si>
    <t>Standard hours per resident per day - Registered Nurses</t>
  </si>
  <si>
    <t>Sector average hours RN hours per resident per day</t>
  </si>
  <si>
    <t xml:space="preserve">Residents </t>
  </si>
  <si>
    <t>Rest home equivalent residents based on HCA hours</t>
  </si>
  <si>
    <t>Rest home equivalent residents based on RN hours</t>
  </si>
  <si>
    <t>Hours per resident per day estimates and standards</t>
  </si>
  <si>
    <t>Recommended by Standards NZ in 2005 - withdrawn in 2022 but not replaced</t>
  </si>
  <si>
    <t>Casemix validation study 2018  - re-analysis for HNZ (2025) by Mathew Parsons and Paul Rouse with input from John McDougall</t>
  </si>
  <si>
    <t>Estimate split of costs based on Registered Nurse costs</t>
  </si>
  <si>
    <t>Ratio to rest home RN hours per resident per day</t>
  </si>
  <si>
    <t>Enter your residents by care level:</t>
  </si>
  <si>
    <t>Provider HCA + AC  safe care hours per resident per day (if you have them)</t>
  </si>
  <si>
    <t>Provider RN safe care hours per resident per day (if you have them)</t>
  </si>
  <si>
    <t>Instructions</t>
  </si>
  <si>
    <t xml:space="preserve">1 Enter data in the yellow cells, and choose from lists in the green cells. </t>
  </si>
  <si>
    <t>Share of costs and staff hours based on HCA+AC costs</t>
  </si>
  <si>
    <t>Share of costs and staff hours based on RN costs</t>
  </si>
  <si>
    <t>Share of costs and staff hours based on unweighted residents numbers</t>
  </si>
  <si>
    <t>Suggested method of allocating costs and staff hours between care levels</t>
  </si>
  <si>
    <t>2 You can either enter your own safe staff hours (if you have them), or use the sector average hours provided.   Choose which set you are using in cells B23 and B36.</t>
  </si>
  <si>
    <r>
      <t>3 If you don' t have your own estimates of safe staff hours but don't think the provided sector average reflect relative care effort in your facility(ies) very well, other estimates of hours per resident per day are provided on the</t>
    </r>
    <r>
      <rPr>
        <i/>
        <sz val="11"/>
        <color theme="1"/>
        <rFont val="Calibri"/>
        <family val="2"/>
        <scheme val="minor"/>
      </rPr>
      <t xml:space="preserve"> Estimates of hr per res day </t>
    </r>
    <r>
      <rPr>
        <sz val="11"/>
        <color theme="1"/>
        <rFont val="Calibri"/>
        <family val="2"/>
        <scheme val="minor"/>
      </rPr>
      <t>worksheet. You can type in these figures into this "</t>
    </r>
    <r>
      <rPr>
        <i/>
        <sz val="11"/>
        <color theme="1"/>
        <rFont val="Calibri"/>
        <family val="2"/>
        <scheme val="minor"/>
      </rPr>
      <t>Calculations</t>
    </r>
    <r>
      <rPr>
        <sz val="11"/>
        <color theme="1"/>
        <rFont val="Calibri"/>
        <family val="2"/>
        <scheme val="minor"/>
      </rPr>
      <t xml:space="preserve">" worksheet. </t>
    </r>
  </si>
  <si>
    <t>ACA Survey based estimate 2017 (already entered in the Calculations workseet)</t>
  </si>
  <si>
    <t>4 Copy the Share of costs and staff hours estimates (light purple cells) into your ARC Funding Analysis Data Collection Spreadsheet in the appropriate cells</t>
  </si>
  <si>
    <t>1 Estimated allocation of costs and hours based on unweighted resident numbers</t>
  </si>
  <si>
    <t>2 Estimated allocation of costs and hours based on non-clinical care  - residents weighted by HCA+AC hours per resident per day</t>
  </si>
  <si>
    <t>3 Estimated allocation of costs and hours based on clinical care - residents weighted by RN hours per resident per day</t>
  </si>
  <si>
    <t xml:space="preserve">Ratio to rest home HCA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</si>
</sst>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12" x14ac:knownFonts="1">
    <font>
      <sz val="11"/>
      <color theme="1"/>
      <name val="Calibri"/>
      <family val="2"/>
      <scheme val="minor"/>
    </font>
    <font>
      <b/>
      <sz val="11"/>
      <color theme="1"/>
      <name val="Calibri"/>
      <family val="2"/>
      <scheme val="minor"/>
    </font>
    <font>
      <sz val="9"/>
      <color theme="1"/>
      <name val="Calibri"/>
      <family val="2"/>
      <scheme val="minor"/>
    </font>
    <font>
      <sz val="9"/>
      <color rgb="FF000000"/>
      <name val="Calibri"/>
      <family val="2"/>
      <scheme val="minor"/>
    </font>
    <font>
      <b/>
      <sz val="9"/>
      <color rgb="FFFFFFFF"/>
      <name val="Calibri"/>
      <family val="2"/>
      <scheme val="minor"/>
    </font>
    <font>
      <b/>
      <sz val="9"/>
      <color rgb="FF000000"/>
      <name val="Calibri"/>
      <family val="2"/>
      <scheme val="minor"/>
    </font>
    <font>
      <sz val="8"/>
      <color rgb="FF000000"/>
      <name val="Calibri"/>
      <family val="2"/>
      <scheme val="minor"/>
    </font>
    <font>
      <i/>
      <sz val="11"/>
      <color theme="1"/>
      <name val="Calibri"/>
      <family val="2"/>
      <scheme val="minor"/>
    </font>
    <font>
      <u/>
      <sz val="11"/>
      <color theme="10"/>
      <name val="Calibri"/>
      <family val="2"/>
      <scheme val="minor"/>
    </font>
    <font>
      <b/>
      <sz val="11"/>
      <color theme="0"/>
      <name val="Calibri"/>
      <family val="2"/>
      <scheme val="minor"/>
    </font>
    <font>
      <i/>
      <sz val="1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rgb="FF7A4183"/>
        <bgColor indexed="64"/>
      </patternFill>
    </fill>
    <fill>
      <patternFill patternType="solid">
        <fgColor rgb="FF15FFEE"/>
        <bgColor indexed="64"/>
      </patternFill>
    </fill>
    <fill>
      <patternFill patternType="solid">
        <fgColor rgb="FFD0BBD7"/>
        <bgColor indexed="64"/>
      </patternFill>
    </fill>
    <fill>
      <patternFill patternType="solid">
        <fgColor theme="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theme="1"/>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A6A6A6"/>
      </right>
      <top/>
      <bottom style="medium">
        <color rgb="FFA6A6A6"/>
      </bottom>
      <diagonal/>
    </border>
    <border>
      <left style="medium">
        <color indexed="64"/>
      </left>
      <right/>
      <top/>
      <bottom/>
      <diagonal/>
    </border>
    <border>
      <left/>
      <right style="medium">
        <color rgb="FFA6A6A6"/>
      </right>
      <top/>
      <bottom/>
      <diagonal/>
    </border>
    <border>
      <left style="medium">
        <color indexed="64"/>
      </left>
      <right/>
      <top/>
      <bottom style="medium">
        <color rgb="FFA6A6A6"/>
      </bottom>
      <diagonal/>
    </border>
    <border>
      <left/>
      <right style="medium">
        <color rgb="FFA6A6A6"/>
      </right>
      <top/>
      <bottom style="medium">
        <color rgb="FFA6A6A6"/>
      </bottom>
      <diagonal/>
    </border>
    <border>
      <left/>
      <right style="medium">
        <color indexed="64"/>
      </right>
      <top/>
      <bottom style="medium">
        <color rgb="FFA6A6A6"/>
      </bottom>
      <diagonal/>
    </border>
    <border>
      <left/>
      <right/>
      <top/>
      <bottom style="medium">
        <color rgb="FFA6A6A6"/>
      </bottom>
      <diagonal/>
    </border>
    <border>
      <left style="medium">
        <color indexed="64"/>
      </left>
      <right style="medium">
        <color rgb="FFA6A6A6"/>
      </right>
      <top/>
      <bottom/>
      <diagonal/>
    </border>
    <border>
      <left/>
      <right style="medium">
        <color indexed="64"/>
      </right>
      <top/>
      <bottom/>
      <diagonal/>
    </border>
    <border>
      <left/>
      <right style="medium">
        <color indexed="64"/>
      </right>
      <top style="medium">
        <color rgb="FFA6A6A6"/>
      </top>
      <bottom style="medium">
        <color rgb="FFA6A6A6"/>
      </bottom>
      <diagonal/>
    </border>
    <border>
      <left style="medium">
        <color indexed="64"/>
      </left>
      <right style="medium">
        <color rgb="FFA6A6A6"/>
      </right>
      <top/>
      <bottom style="medium">
        <color indexed="64"/>
      </bottom>
      <diagonal/>
    </border>
    <border>
      <left/>
      <right style="medium">
        <color rgb="FFA6A6A6"/>
      </right>
      <top/>
      <bottom style="medium">
        <color indexed="64"/>
      </bottom>
      <diagonal/>
    </border>
    <border>
      <left/>
      <right style="medium">
        <color indexed="64"/>
      </right>
      <top/>
      <bottom style="medium">
        <color indexed="64"/>
      </bottom>
      <diagonal/>
    </border>
    <border>
      <left style="medium">
        <color rgb="FFA6A6A6"/>
      </left>
      <right/>
      <top/>
      <bottom style="medium">
        <color rgb="FFA6A6A6"/>
      </bottom>
      <diagonal/>
    </border>
    <border>
      <left style="medium">
        <color indexed="64"/>
      </left>
      <right style="medium">
        <color rgb="FFA6A6A6"/>
      </right>
      <top style="medium">
        <color rgb="FFA6A6A6"/>
      </top>
      <bottom/>
      <diagonal/>
    </border>
    <border>
      <left style="thin">
        <color theme="1"/>
      </left>
      <right style="thin">
        <color theme="0" tint="-0.34998626667073579"/>
      </right>
      <top style="thin">
        <color theme="0" tint="-0.34998626667073579"/>
      </top>
      <bottom style="thin">
        <color theme="1"/>
      </bottom>
      <diagonal/>
    </border>
    <border>
      <left style="thin">
        <color theme="0" tint="-0.34998626667073579"/>
      </left>
      <right style="thin">
        <color theme="0" tint="-0.34998626667073579"/>
      </right>
      <top style="thin">
        <color theme="0" tint="-0.34998626667073579"/>
      </top>
      <bottom style="thin">
        <color theme="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auto="1"/>
      </right>
      <top/>
      <bottom style="thin">
        <color theme="0" tint="-0.34998626667073579"/>
      </bottom>
      <diagonal/>
    </border>
    <border>
      <left style="thin">
        <color theme="1"/>
      </left>
      <right/>
      <top/>
      <bottom/>
      <diagonal/>
    </border>
    <border>
      <left style="thin">
        <color auto="1"/>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1"/>
      </bottom>
      <diagonal/>
    </border>
    <border>
      <left style="thin">
        <color theme="0" tint="-0.34998626667073579"/>
      </left>
      <right style="thin">
        <color auto="1"/>
      </right>
      <top style="thin">
        <color theme="0" tint="-0.34998626667073579"/>
      </top>
      <bottom/>
      <diagonal/>
    </border>
    <border>
      <left style="thin">
        <color theme="1"/>
      </left>
      <right style="thin">
        <color theme="0" tint="-0.34998626667073579"/>
      </right>
      <top style="thin">
        <color theme="1"/>
      </top>
      <bottom style="thin">
        <color theme="0" tint="-0.34998626667073579"/>
      </bottom>
      <diagonal/>
    </border>
    <border>
      <left style="thin">
        <color theme="0" tint="-0.34998626667073579"/>
      </left>
      <right style="thin">
        <color theme="0" tint="-0.34998626667073579"/>
      </right>
      <top style="thin">
        <color theme="1"/>
      </top>
      <bottom style="thin">
        <color theme="0" tint="-0.34998626667073579"/>
      </bottom>
      <diagonal/>
    </border>
    <border>
      <left style="thin">
        <color theme="0" tint="-0.34998626667073579"/>
      </left>
      <right style="thin">
        <color theme="1"/>
      </right>
      <top style="thin">
        <color theme="1"/>
      </top>
      <bottom style="thin">
        <color theme="0" tint="-0.34998626667073579"/>
      </bottom>
      <diagonal/>
    </border>
    <border>
      <left/>
      <right/>
      <top/>
      <bottom style="thin">
        <color auto="1"/>
      </bottom>
      <diagonal/>
    </border>
    <border>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top/>
      <bottom style="thin">
        <color auto="1"/>
      </bottom>
      <diagonal/>
    </border>
    <border>
      <left/>
      <right style="thin">
        <color theme="0" tint="-0.34998626667073579"/>
      </right>
      <top/>
      <bottom style="thin">
        <color theme="1"/>
      </bottom>
      <diagonal/>
    </border>
    <border>
      <left style="thin">
        <color theme="0" tint="-0.34998626667073579"/>
      </left>
      <right style="thin">
        <color theme="0" tint="-0.34998626667073579"/>
      </right>
      <top/>
      <bottom style="thin">
        <color theme="1"/>
      </bottom>
      <diagonal/>
    </border>
    <border>
      <left style="thin">
        <color theme="0" tint="-0.34998626667073579"/>
      </left>
      <right/>
      <top/>
      <bottom style="thin">
        <color theme="1"/>
      </bottom>
      <diagonal/>
    </border>
    <border>
      <left/>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9" fontId="11" fillId="0" borderId="0" applyFont="0" applyFill="0" applyBorder="0" applyAlignment="0" applyProtection="0"/>
  </cellStyleXfs>
  <cellXfs count="120">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5" xfId="0" applyBorder="1"/>
    <xf numFmtId="0" fontId="0" fillId="0" borderId="6" xfId="0" applyBorder="1" applyAlignment="1">
      <alignment horizontal="center"/>
    </xf>
    <xf numFmtId="0" fontId="0" fillId="0" borderId="7" xfId="0" applyBorder="1" applyAlignment="1">
      <alignment horizontal="center"/>
    </xf>
    <xf numFmtId="2" fontId="0" fillId="0" borderId="1" xfId="0" applyNumberFormat="1" applyBorder="1" applyAlignment="1">
      <alignment horizontal="center"/>
    </xf>
    <xf numFmtId="0" fontId="0" fillId="2" borderId="32" xfId="0" applyFill="1" applyBorder="1" applyAlignment="1" applyProtection="1">
      <alignment horizontal="center"/>
      <protection locked="0"/>
    </xf>
    <xf numFmtId="0" fontId="0" fillId="2" borderId="37" xfId="0" applyFill="1" applyBorder="1" applyAlignment="1" applyProtection="1">
      <alignment horizontal="center"/>
      <protection locked="0"/>
    </xf>
    <xf numFmtId="0" fontId="1" fillId="0" borderId="1" xfId="0" applyFont="1" applyBorder="1"/>
    <xf numFmtId="2" fontId="0" fillId="0" borderId="0" xfId="0" applyNumberFormat="1"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2" borderId="6" xfId="0" applyFill="1" applyBorder="1" applyAlignment="1" applyProtection="1">
      <alignment horizontal="center"/>
      <protection locked="0"/>
    </xf>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36"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9" fillId="3" borderId="0" xfId="0" applyFont="1" applyFill="1" applyAlignment="1">
      <alignment horizontal="center"/>
    </xf>
    <xf numFmtId="0" fontId="1" fillId="5" borderId="8" xfId="0" applyFont="1" applyFill="1" applyBorder="1"/>
    <xf numFmtId="165" fontId="1" fillId="5" borderId="9" xfId="0" applyNumberFormat="1" applyFont="1" applyFill="1" applyBorder="1" applyAlignment="1">
      <alignment horizontal="center"/>
    </xf>
    <xf numFmtId="165" fontId="1" fillId="5" borderId="10" xfId="0" applyNumberFormat="1" applyFont="1" applyFill="1" applyBorder="1" applyAlignment="1">
      <alignment horizontal="center"/>
    </xf>
    <xf numFmtId="2" fontId="10" fillId="0" borderId="6" xfId="0" applyNumberFormat="1" applyFont="1" applyBorder="1" applyAlignment="1">
      <alignment horizontal="center"/>
    </xf>
    <xf numFmtId="1" fontId="10" fillId="0" borderId="6" xfId="0" applyNumberFormat="1" applyFont="1" applyBorder="1" applyAlignment="1">
      <alignment horizontal="center"/>
    </xf>
    <xf numFmtId="1" fontId="10" fillId="0" borderId="7" xfId="0" applyNumberFormat="1" applyFont="1" applyBorder="1" applyAlignment="1">
      <alignment horizontal="center"/>
    </xf>
    <xf numFmtId="0" fontId="1" fillId="5" borderId="8" xfId="0" applyFont="1" applyFill="1" applyBorder="1" applyAlignment="1">
      <alignment horizontal="right"/>
    </xf>
    <xf numFmtId="0" fontId="0" fillId="0" borderId="11" xfId="0" applyBorder="1" applyAlignment="1">
      <alignment horizontal="right"/>
    </xf>
    <xf numFmtId="0" fontId="0" fillId="0" borderId="31" xfId="0" applyBorder="1" applyAlignment="1">
      <alignment horizontal="right"/>
    </xf>
    <xf numFmtId="0" fontId="1" fillId="4" borderId="5" xfId="0" applyFont="1" applyFill="1" applyBorder="1" applyAlignment="1">
      <alignment horizontal="right"/>
    </xf>
    <xf numFmtId="0" fontId="10" fillId="0" borderId="5" xfId="0" applyFont="1" applyBorder="1" applyAlignment="1">
      <alignment horizontal="right"/>
    </xf>
    <xf numFmtId="0" fontId="0" fillId="0" borderId="6" xfId="0" applyBorder="1" applyAlignment="1" applyProtection="1">
      <alignment horizontal="center"/>
      <protection locked="0"/>
    </xf>
    <xf numFmtId="0" fontId="1" fillId="6" borderId="0" xfId="0" applyFont="1" applyFill="1"/>
    <xf numFmtId="0" fontId="0" fillId="6" borderId="0" xfId="0" applyFill="1"/>
    <xf numFmtId="0" fontId="8" fillId="6" borderId="0" xfId="1" applyFill="1" applyAlignment="1" applyProtection="1">
      <alignment horizontal="right"/>
    </xf>
    <xf numFmtId="0" fontId="0" fillId="6" borderId="0" xfId="0" applyFill="1" applyAlignment="1">
      <alignment horizontal="left"/>
    </xf>
    <xf numFmtId="0" fontId="1" fillId="6" borderId="2" xfId="0" applyFont="1" applyFill="1" applyBorder="1" applyAlignment="1">
      <alignment horizontal="center"/>
    </xf>
    <xf numFmtId="0" fontId="1" fillId="6" borderId="3" xfId="0" applyFont="1" applyFill="1" applyBorder="1" applyAlignment="1">
      <alignment horizontal="center"/>
    </xf>
    <xf numFmtId="0" fontId="0" fillId="6" borderId="3" xfId="0" applyFill="1" applyBorder="1" applyAlignment="1">
      <alignment horizontal="center"/>
    </xf>
    <xf numFmtId="0" fontId="0" fillId="6" borderId="3" xfId="0" applyFill="1" applyBorder="1"/>
    <xf numFmtId="0" fontId="1" fillId="6" borderId="4" xfId="0" applyFont="1" applyFill="1" applyBorder="1" applyAlignment="1">
      <alignment horizontal="center"/>
    </xf>
    <xf numFmtId="0" fontId="0" fillId="6" borderId="5" xfId="0" applyFill="1" applyBorder="1" applyAlignment="1">
      <alignment horizontal="right"/>
    </xf>
    <xf numFmtId="0" fontId="0" fillId="6" borderId="35" xfId="0" applyFill="1" applyBorder="1"/>
    <xf numFmtId="0" fontId="1" fillId="6" borderId="39" xfId="0" applyFont="1" applyFill="1" applyBorder="1" applyAlignment="1">
      <alignment horizontal="center"/>
    </xf>
    <xf numFmtId="0" fontId="1" fillId="6" borderId="40" xfId="0" applyFont="1" applyFill="1" applyBorder="1" applyAlignment="1">
      <alignment horizontal="center"/>
    </xf>
    <xf numFmtId="0" fontId="1" fillId="6" borderId="41" xfId="0" applyFont="1" applyFill="1" applyBorder="1" applyAlignment="1">
      <alignment horizontal="center"/>
    </xf>
    <xf numFmtId="0" fontId="0" fillId="6" borderId="11" xfId="0" applyFill="1" applyBorder="1" applyAlignment="1">
      <alignment horizontal="right"/>
    </xf>
    <xf numFmtId="2" fontId="0" fillId="6" borderId="6" xfId="0" applyNumberFormat="1" applyFill="1" applyBorder="1" applyAlignment="1" applyProtection="1">
      <alignment horizontal="center"/>
      <protection locked="0"/>
    </xf>
    <xf numFmtId="2" fontId="0" fillId="6" borderId="12" xfId="0" applyNumberFormat="1" applyFill="1" applyBorder="1" applyAlignment="1" applyProtection="1">
      <alignment horizontal="center"/>
      <protection locked="0"/>
    </xf>
    <xf numFmtId="0" fontId="0" fillId="6" borderId="31" xfId="0" applyFill="1" applyBorder="1" applyAlignment="1">
      <alignment horizontal="right"/>
    </xf>
    <xf numFmtId="0" fontId="1" fillId="6" borderId="42" xfId="0" applyFont="1" applyFill="1" applyBorder="1"/>
    <xf numFmtId="0" fontId="4" fillId="6" borderId="2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3" fillId="6" borderId="20" xfId="0" applyFont="1" applyFill="1" applyBorder="1" applyAlignment="1">
      <alignment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7" xfId="0" applyFont="1" applyFill="1" applyBorder="1" applyAlignment="1">
      <alignment vertic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0" fillId="6" borderId="0" xfId="0" applyFill="1" applyAlignment="1">
      <alignment horizontal="center" wrapText="1"/>
    </xf>
    <xf numFmtId="0" fontId="0" fillId="6" borderId="0" xfId="0" applyFill="1" applyAlignment="1">
      <alignment wrapText="1"/>
    </xf>
    <xf numFmtId="0" fontId="0" fillId="6" borderId="0" xfId="0" applyFill="1" applyAlignment="1">
      <alignment horizontal="center"/>
    </xf>
    <xf numFmtId="2" fontId="0" fillId="6" borderId="0" xfId="0" applyNumberFormat="1" applyFill="1" applyAlignment="1">
      <alignment horizontal="center"/>
    </xf>
    <xf numFmtId="164" fontId="0" fillId="6" borderId="0" xfId="0" applyNumberFormat="1" applyFill="1" applyAlignment="1">
      <alignment horizontal="center"/>
    </xf>
    <xf numFmtId="165" fontId="0" fillId="6" borderId="0" xfId="0" applyNumberFormat="1" applyFill="1" applyAlignment="1">
      <alignment horizontal="center"/>
    </xf>
    <xf numFmtId="0" fontId="7" fillId="6" borderId="0" xfId="0" applyFont="1" applyFill="1" applyAlignment="1">
      <alignment horizontal="center"/>
    </xf>
    <xf numFmtId="0" fontId="7" fillId="6" borderId="0" xfId="0" applyFont="1" applyFill="1"/>
    <xf numFmtId="2" fontId="7" fillId="6" borderId="0" xfId="0" applyNumberFormat="1" applyFont="1" applyFill="1" applyAlignment="1">
      <alignment horizontal="center"/>
    </xf>
    <xf numFmtId="164" fontId="7" fillId="6" borderId="0" xfId="0" applyNumberFormat="1" applyFont="1" applyFill="1" applyAlignment="1">
      <alignment horizontal="center"/>
    </xf>
    <xf numFmtId="165" fontId="7" fillId="6" borderId="0" xfId="0" applyNumberFormat="1" applyFont="1" applyFill="1" applyAlignment="1">
      <alignment horizontal="center"/>
    </xf>
    <xf numFmtId="165" fontId="7" fillId="6" borderId="0" xfId="0" applyNumberFormat="1" applyFont="1" applyFill="1"/>
    <xf numFmtId="3" fontId="0" fillId="6" borderId="0" xfId="0" applyNumberFormat="1" applyFill="1" applyAlignment="1">
      <alignment horizontal="center"/>
    </xf>
    <xf numFmtId="2" fontId="0" fillId="6" borderId="0" xfId="0" applyNumberFormat="1" applyFill="1"/>
    <xf numFmtId="9" fontId="0" fillId="6" borderId="0" xfId="2" applyFont="1" applyFill="1"/>
    <xf numFmtId="9" fontId="0" fillId="6" borderId="0" xfId="2" applyFont="1" applyFill="1" applyAlignment="1">
      <alignment horizontal="center"/>
    </xf>
    <xf numFmtId="166" fontId="0" fillId="6" borderId="0" xfId="0" applyNumberFormat="1" applyFill="1"/>
    <xf numFmtId="9" fontId="0" fillId="6" borderId="0" xfId="0" applyNumberFormat="1" applyFill="1"/>
    <xf numFmtId="165" fontId="0" fillId="0" borderId="0" xfId="2" applyNumberFormat="1" applyFont="1"/>
    <xf numFmtId="167" fontId="0" fillId="6" borderId="0" xfId="0" applyNumberFormat="1" applyFill="1"/>
    <xf numFmtId="0" fontId="9" fillId="3" borderId="0" xfId="0" applyFont="1" applyFill="1"/>
    <xf numFmtId="0" fontId="0" fillId="6" borderId="0" xfId="0" applyFill="1" applyAlignment="1">
      <alignment horizontal="left" wrapText="1"/>
    </xf>
    <xf numFmtId="0" fontId="0" fillId="0" borderId="38" xfId="0" applyBorder="1" applyAlignment="1">
      <alignment horizontal="center"/>
    </xf>
    <xf numFmtId="0" fontId="0" fillId="0" borderId="34" xfId="0" applyBorder="1" applyAlignment="1">
      <alignment horizontal="center"/>
    </xf>
    <xf numFmtId="0" fontId="1" fillId="6" borderId="46" xfId="0" applyFont="1" applyFill="1" applyBorder="1"/>
    <xf numFmtId="0" fontId="1" fillId="6" borderId="47" xfId="0" applyFont="1" applyFill="1" applyBorder="1"/>
    <xf numFmtId="0" fontId="1" fillId="6" borderId="48" xfId="0" applyFont="1" applyFill="1" applyBorder="1"/>
    <xf numFmtId="0" fontId="1" fillId="6" borderId="43" xfId="0" applyFont="1" applyFill="1" applyBorder="1"/>
    <xf numFmtId="0" fontId="1" fillId="6" borderId="44" xfId="0" applyFont="1" applyFill="1" applyBorder="1"/>
    <xf numFmtId="0" fontId="1" fillId="6" borderId="45" xfId="0" applyFont="1" applyFill="1" applyBorder="1"/>
    <xf numFmtId="0" fontId="1" fillId="0" borderId="46" xfId="0" applyFont="1" applyBorder="1"/>
    <xf numFmtId="0" fontId="1" fillId="0" borderId="47" xfId="0" applyFont="1" applyBorder="1"/>
    <xf numFmtId="0" fontId="1" fillId="0" borderId="48" xfId="0" applyFont="1" applyBorder="1"/>
    <xf numFmtId="0" fontId="9" fillId="3" borderId="0" xfId="0" applyFont="1" applyFill="1" applyAlignment="1">
      <alignment horizontal="left"/>
    </xf>
    <xf numFmtId="0" fontId="9" fillId="3" borderId="0" xfId="0" applyFont="1" applyFill="1" applyAlignment="1">
      <alignment horizontal="center"/>
    </xf>
    <xf numFmtId="0" fontId="1" fillId="6" borderId="42" xfId="0" applyFont="1" applyFill="1" applyBorder="1"/>
    <xf numFmtId="0" fontId="1" fillId="6" borderId="49" xfId="0" applyFont="1" applyFill="1" applyBorder="1"/>
    <xf numFmtId="0" fontId="0" fillId="6" borderId="0" xfId="0" applyFill="1" applyAlignment="1">
      <alignment horizontal="center"/>
    </xf>
    <xf numFmtId="0" fontId="1" fillId="6" borderId="13" xfId="0" applyFont="1" applyFill="1" applyBorder="1" applyAlignment="1">
      <alignment vertical="center"/>
    </xf>
    <xf numFmtId="0" fontId="1" fillId="6" borderId="14" xfId="0" applyFont="1" applyFill="1" applyBorder="1" applyAlignment="1">
      <alignment vertical="center"/>
    </xf>
    <xf numFmtId="0" fontId="1" fillId="6" borderId="15" xfId="0" applyFont="1" applyFill="1" applyBorder="1" applyAlignment="1">
      <alignment vertical="center"/>
    </xf>
    <xf numFmtId="0" fontId="4" fillId="6" borderId="17" xfId="0" applyFont="1" applyFill="1" applyBorder="1" applyAlignment="1">
      <alignment vertical="center" wrapText="1"/>
    </xf>
    <xf numFmtId="0" fontId="4" fillId="6" borderId="18" xfId="0" applyFont="1" applyFill="1" applyBorder="1" applyAlignment="1">
      <alignment vertical="center" wrapText="1"/>
    </xf>
    <xf numFmtId="0" fontId="4" fillId="6" borderId="19" xfId="0" applyFont="1" applyFill="1" applyBorder="1" applyAlignment="1">
      <alignment vertical="center" wrapText="1"/>
    </xf>
    <xf numFmtId="0" fontId="4" fillId="6" borderId="20" xfId="0" applyFont="1" applyFill="1" applyBorder="1" applyAlignment="1">
      <alignment vertical="center" wrapText="1"/>
    </xf>
    <xf numFmtId="0" fontId="4" fillId="6" borderId="2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5" fillId="6" borderId="30" xfId="0" applyFont="1" applyFill="1" applyBorder="1" applyAlignment="1">
      <alignment vertical="center" wrapText="1"/>
    </xf>
    <xf numFmtId="0" fontId="5" fillId="6" borderId="23" xfId="0" applyFont="1" applyFill="1" applyBorder="1" applyAlignment="1">
      <alignment vertical="center" wrapText="1"/>
    </xf>
    <xf numFmtId="0" fontId="5" fillId="6" borderId="16" xfId="0" applyFont="1" applyFill="1" applyBorder="1" applyAlignment="1">
      <alignment vertical="center" wrapText="1"/>
    </xf>
    <xf numFmtId="0" fontId="5" fillId="6" borderId="26" xfId="0" applyFont="1" applyFill="1" applyBorder="1" applyAlignment="1">
      <alignment vertical="center" wrapText="1"/>
    </xf>
    <xf numFmtId="0" fontId="0" fillId="6" borderId="0" xfId="0" applyFill="1" applyAlignment="1">
      <alignment horizontal="center" wrapText="1"/>
    </xf>
    <xf numFmtId="0" fontId="0" fillId="6" borderId="0" xfId="0" applyFill="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D0BBD7"/>
      <color rgb="FFBA9CC5"/>
      <color rgb="FF15FFEE"/>
      <color rgb="FF00B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352425</xdr:colOff>
      <xdr:row>0</xdr:row>
      <xdr:rowOff>0</xdr:rowOff>
    </xdr:from>
    <xdr:to>
      <xdr:col>31</xdr:col>
      <xdr:colOff>477037</xdr:colOff>
      <xdr:row>30</xdr:row>
      <xdr:rowOff>152767</xdr:rowOff>
    </xdr:to>
    <xdr:pic>
      <xdr:nvPicPr>
        <xdr:cNvPr id="3" name="Picture 2">
          <a:extLst>
            <a:ext uri="{FF2B5EF4-FFF2-40B4-BE49-F238E27FC236}">
              <a16:creationId xmlns:a16="http://schemas.microsoft.com/office/drawing/2014/main" id="{A5DD573B-F650-4FDC-A80F-2CC2485DAB80}"/>
            </a:ext>
          </a:extLst>
        </xdr:cNvPr>
        <xdr:cNvPicPr>
          <a:picLocks noChangeAspect="1"/>
        </xdr:cNvPicPr>
      </xdr:nvPicPr>
      <xdr:blipFill>
        <a:blip xmlns:r="http://schemas.openxmlformats.org/officeDocument/2006/relationships" r:embed="rId1"/>
        <a:stretch>
          <a:fillRect/>
        </a:stretch>
      </xdr:blipFill>
      <xdr:spPr>
        <a:xfrm>
          <a:off x="23279100" y="628650"/>
          <a:ext cx="5639587" cy="26292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5"/>
  <sheetViews>
    <sheetView tabSelected="1" workbookViewId="0">
      <selection activeCell="C12" sqref="C12"/>
    </sheetView>
  </sheetViews>
  <sheetFormatPr defaultRowHeight="15" x14ac:dyDescent="0.25"/>
  <cols>
    <col min="1" max="1" width="5.42578125" customWidth="1"/>
    <col min="2" max="2" width="74.5703125" customWidth="1"/>
    <col min="3" max="3" width="22.5703125" customWidth="1"/>
    <col min="4" max="4" width="17" customWidth="1"/>
    <col min="5" max="5" width="16.140625" customWidth="1"/>
    <col min="6" max="6" width="17.28515625" customWidth="1"/>
    <col min="7" max="7" width="17.140625" customWidth="1"/>
    <col min="8" max="8" width="14" customWidth="1"/>
    <col min="9" max="9" width="11.7109375" customWidth="1"/>
    <col min="10" max="10" width="12.28515625" customWidth="1"/>
    <col min="11" max="11" width="15.85546875" customWidth="1"/>
    <col min="13" max="13" width="8.5703125" hidden="1" customWidth="1"/>
    <col min="14" max="14" width="13.140625" customWidth="1"/>
    <col min="15" max="15" width="11.28515625" customWidth="1"/>
    <col min="16" max="16" width="10.7109375" customWidth="1"/>
    <col min="17" max="17" width="11" customWidth="1"/>
    <col min="18" max="18" width="17.42578125" customWidth="1"/>
    <col min="20" max="20" width="14.28515625" customWidth="1"/>
    <col min="21" max="21" width="15" customWidth="1"/>
    <col min="22" max="22" width="13.85546875" customWidth="1"/>
    <col min="23" max="23" width="11.42578125" customWidth="1"/>
    <col min="27" max="27" width="11.5703125" customWidth="1"/>
    <col min="28" max="29" width="12.7109375" customWidth="1"/>
  </cols>
  <sheetData>
    <row r="1" spans="1:32" x14ac:dyDescent="0.25">
      <c r="A1" s="35" t="s">
        <v>42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row>
    <row r="2" spans="1:32" x14ac:dyDescent="0.25">
      <c r="A2" s="36"/>
      <c r="B2" s="36"/>
      <c r="C2" s="37"/>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32" x14ac:dyDescent="0.25">
      <c r="A3" s="35" t="s">
        <v>37</v>
      </c>
      <c r="B3" s="36"/>
      <c r="C3" s="37"/>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row>
    <row r="4" spans="1:32" x14ac:dyDescent="0.25">
      <c r="A4" s="36" t="s">
        <v>38</v>
      </c>
      <c r="B4" s="36"/>
      <c r="C4" s="3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row>
    <row r="5" spans="1:32" x14ac:dyDescent="0.25">
      <c r="A5" s="36" t="s">
        <v>43</v>
      </c>
      <c r="B5" s="36"/>
      <c r="C5" s="37"/>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row>
    <row r="6" spans="1:32" ht="31.5" customHeight="1" x14ac:dyDescent="0.25">
      <c r="A6" s="87" t="s">
        <v>44</v>
      </c>
      <c r="B6" s="87"/>
      <c r="C6" s="87"/>
      <c r="D6" s="87"/>
      <c r="E6" s="87"/>
      <c r="F6" s="87"/>
      <c r="G6" s="87"/>
      <c r="H6" s="36"/>
      <c r="I6" s="36"/>
      <c r="J6" s="36"/>
      <c r="K6" s="36"/>
      <c r="L6" s="36"/>
      <c r="M6" s="36"/>
      <c r="N6" s="36"/>
      <c r="O6" s="36"/>
      <c r="P6" s="36"/>
      <c r="Q6" s="36"/>
      <c r="R6" s="36"/>
      <c r="S6" s="36"/>
      <c r="T6" s="36"/>
      <c r="U6" s="36"/>
      <c r="V6" s="36"/>
      <c r="W6" s="36"/>
      <c r="X6" s="36"/>
      <c r="Y6" s="36"/>
      <c r="Z6" s="36"/>
      <c r="AA6" s="36"/>
      <c r="AB6" s="36"/>
      <c r="AC6" s="36"/>
      <c r="AD6" s="36"/>
      <c r="AE6" s="36"/>
      <c r="AF6" s="36"/>
    </row>
    <row r="7" spans="1:32" x14ac:dyDescent="0.25">
      <c r="A7" s="38" t="s">
        <v>46</v>
      </c>
      <c r="B7" s="36"/>
      <c r="C7" s="37"/>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row>
    <row r="8" spans="1:32" x14ac:dyDescent="0.25">
      <c r="A8" s="36"/>
      <c r="B8" s="36"/>
      <c r="C8" s="37"/>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row>
    <row r="9" spans="1:32" x14ac:dyDescent="0.25">
      <c r="A9" s="99" t="s">
        <v>47</v>
      </c>
      <c r="B9" s="99"/>
      <c r="C9" s="100"/>
      <c r="D9" s="100"/>
      <c r="E9" s="100"/>
      <c r="F9" s="100"/>
      <c r="G9" s="22"/>
      <c r="H9" s="36"/>
      <c r="I9" s="36"/>
      <c r="J9" s="36"/>
      <c r="K9" s="36"/>
      <c r="L9" s="36"/>
      <c r="M9" s="36"/>
      <c r="N9" s="36"/>
      <c r="O9" s="36"/>
      <c r="P9" s="36"/>
      <c r="Q9" s="36"/>
      <c r="R9" s="36"/>
      <c r="S9" s="36"/>
      <c r="T9" s="36"/>
      <c r="U9" s="36"/>
      <c r="V9" s="36"/>
      <c r="W9" s="36"/>
      <c r="X9" s="36"/>
      <c r="Y9" s="36"/>
      <c r="Z9" s="36"/>
      <c r="AA9" s="36"/>
      <c r="AB9" s="36"/>
      <c r="AC9" s="36"/>
      <c r="AD9" s="36"/>
      <c r="AE9" s="36"/>
      <c r="AF9" s="36"/>
    </row>
    <row r="10" spans="1:32" x14ac:dyDescent="0.25">
      <c r="A10" s="36"/>
      <c r="B10" s="102" t="s">
        <v>26</v>
      </c>
      <c r="C10" s="102"/>
      <c r="D10" s="102"/>
      <c r="E10" s="102"/>
      <c r="F10" s="102"/>
      <c r="G10" s="102"/>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row>
    <row r="11" spans="1:32" x14ac:dyDescent="0.25">
      <c r="A11" s="36"/>
      <c r="B11" s="39"/>
      <c r="C11" s="40" t="s">
        <v>21</v>
      </c>
      <c r="D11" s="40" t="s">
        <v>3</v>
      </c>
      <c r="E11" s="41" t="s">
        <v>2</v>
      </c>
      <c r="F11" s="42" t="s">
        <v>7</v>
      </c>
      <c r="G11" s="43" t="s">
        <v>18</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row>
    <row r="12" spans="1:32" x14ac:dyDescent="0.25">
      <c r="A12" s="36"/>
      <c r="B12" s="44" t="s">
        <v>34</v>
      </c>
      <c r="C12" s="15"/>
      <c r="D12" s="15"/>
      <c r="E12" s="15"/>
      <c r="F12" s="15"/>
      <c r="G12" s="6">
        <f>SUM(C12:F12)</f>
        <v>0</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row>
    <row r="13" spans="1:32" x14ac:dyDescent="0.25">
      <c r="A13" s="36"/>
      <c r="B13" s="29" t="s">
        <v>41</v>
      </c>
      <c r="C13" s="24" t="e">
        <f>+C12/$G12</f>
        <v>#DIV/0!</v>
      </c>
      <c r="D13" s="24" t="e">
        <f t="shared" ref="D13:F13" si="0">+D12/$G12</f>
        <v>#DIV/0!</v>
      </c>
      <c r="E13" s="24" t="e">
        <f t="shared" si="0"/>
        <v>#DIV/0!</v>
      </c>
      <c r="F13" s="24" t="e">
        <f t="shared" si="0"/>
        <v>#DIV/0!</v>
      </c>
      <c r="G13" s="25" t="e">
        <f>SUM(C13:F13)</f>
        <v>#DIV/0!</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row>
    <row r="14" spans="1:32"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1:32" x14ac:dyDescent="0.25">
      <c r="A15" s="86" t="s">
        <v>48</v>
      </c>
      <c r="B15" s="86"/>
      <c r="C15" s="86"/>
      <c r="D15" s="86"/>
      <c r="E15" s="100"/>
      <c r="F15" s="100"/>
      <c r="G15" s="22"/>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1:32" x14ac:dyDescent="0.25">
      <c r="A16" s="36"/>
      <c r="B16" s="90" t="s">
        <v>22</v>
      </c>
      <c r="C16" s="91"/>
      <c r="D16" s="91"/>
      <c r="E16" s="91"/>
      <c r="F16" s="92"/>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1:32" x14ac:dyDescent="0.25">
      <c r="A17" s="36"/>
      <c r="B17" s="46"/>
      <c r="C17" s="47" t="s">
        <v>19</v>
      </c>
      <c r="D17" s="47" t="s">
        <v>3</v>
      </c>
      <c r="E17" s="47" t="s">
        <v>2</v>
      </c>
      <c r="F17" s="48" t="s">
        <v>7</v>
      </c>
      <c r="G17" s="45"/>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1:32" x14ac:dyDescent="0.25">
      <c r="A18" s="36"/>
      <c r="B18" s="49" t="s">
        <v>20</v>
      </c>
      <c r="C18" s="50">
        <v>2.09</v>
      </c>
      <c r="D18" s="50">
        <v>2.9200000000000004</v>
      </c>
      <c r="E18" s="50">
        <v>2.9499999999999997</v>
      </c>
      <c r="F18" s="51">
        <v>3.06</v>
      </c>
      <c r="G18" s="45"/>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1:32" x14ac:dyDescent="0.25">
      <c r="A19" s="36"/>
      <c r="B19" s="52" t="s">
        <v>35</v>
      </c>
      <c r="C19" s="8"/>
      <c r="D19" s="8"/>
      <c r="E19" s="8"/>
      <c r="F19" s="9"/>
      <c r="G19" s="45"/>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1:32" x14ac:dyDescent="0.25">
      <c r="A20" s="36"/>
      <c r="B20" s="36"/>
      <c r="C20" s="83"/>
      <c r="D20" s="83"/>
      <c r="E20" s="83"/>
      <c r="F20" s="83"/>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1:32" hidden="1" x14ac:dyDescent="0.2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1:32" x14ac:dyDescent="0.25">
      <c r="A22" s="36"/>
      <c r="B22" s="93" t="s">
        <v>23</v>
      </c>
      <c r="C22" s="94"/>
      <c r="D22" s="94"/>
      <c r="E22" s="94"/>
      <c r="F22" s="94"/>
      <c r="G22" s="95"/>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ht="18.75" customHeight="1" x14ac:dyDescent="0.25">
      <c r="A23" s="36"/>
      <c r="B23" s="19"/>
      <c r="C23" s="20" t="s">
        <v>21</v>
      </c>
      <c r="D23" s="20" t="s">
        <v>3</v>
      </c>
      <c r="E23" s="20" t="s">
        <v>2</v>
      </c>
      <c r="F23" s="20" t="s">
        <v>7</v>
      </c>
      <c r="G23" s="21" t="s">
        <v>18</v>
      </c>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x14ac:dyDescent="0.25">
      <c r="A24" s="36"/>
      <c r="B24" s="32" t="s">
        <v>35</v>
      </c>
      <c r="C24" s="5">
        <f>IF(VLOOKUP($B24,HPRPD_HCA_AC,2,0)=0,C18,VLOOKUP($B24,HPRPD_HCA_AC,2,0))</f>
        <v>2.09</v>
      </c>
      <c r="D24" s="5">
        <f>VLOOKUP($B24,HPRPD_HCA_AC,3,0)</f>
        <v>0</v>
      </c>
      <c r="E24" s="5">
        <f>VLOOKUP($B24,HPRPD_HCA_AC,4,0)</f>
        <v>0</v>
      </c>
      <c r="F24" s="5">
        <f>VLOOKUP($B24,HPRPD_HCA_AC,5,0)</f>
        <v>0</v>
      </c>
      <c r="G24" s="88"/>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1:32" x14ac:dyDescent="0.25">
      <c r="A25" s="36"/>
      <c r="B25" s="33" t="s">
        <v>50</v>
      </c>
      <c r="C25" s="26">
        <f>C24/$C24</f>
        <v>1</v>
      </c>
      <c r="D25" s="26">
        <f>D24/$C24</f>
        <v>0</v>
      </c>
      <c r="E25" s="26">
        <f t="shared" ref="E25:F25" si="1">E24/$C24</f>
        <v>0</v>
      </c>
      <c r="F25" s="26">
        <f t="shared" si="1"/>
        <v>0</v>
      </c>
      <c r="G25" s="89"/>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1:32" x14ac:dyDescent="0.25">
      <c r="A26" s="36"/>
      <c r="B26" s="33" t="s">
        <v>27</v>
      </c>
      <c r="C26" s="27">
        <f>+C25*C$12</f>
        <v>0</v>
      </c>
      <c r="D26" s="27">
        <f>+D25*D$12</f>
        <v>0</v>
      </c>
      <c r="E26" s="27">
        <f t="shared" ref="E26:F26" si="2">+E25*E$12</f>
        <v>0</v>
      </c>
      <c r="F26" s="27">
        <f t="shared" si="2"/>
        <v>0</v>
      </c>
      <c r="G26" s="28">
        <f>SUM(C26:F26)</f>
        <v>0</v>
      </c>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pans="1:32" x14ac:dyDescent="0.25">
      <c r="A27" s="36"/>
      <c r="B27" s="29" t="s">
        <v>39</v>
      </c>
      <c r="C27" s="24" t="e">
        <f>+C26/$G26</f>
        <v>#DIV/0!</v>
      </c>
      <c r="D27" s="24" t="e">
        <f t="shared" ref="D27:F27" si="3">+D26/$G26</f>
        <v>#DIV/0!</v>
      </c>
      <c r="E27" s="24" t="e">
        <f t="shared" si="3"/>
        <v>#DIV/0!</v>
      </c>
      <c r="F27" s="24" t="e">
        <f t="shared" si="3"/>
        <v>#DIV/0!</v>
      </c>
      <c r="G27" s="25" t="e">
        <f>SUM(C27:F27)</f>
        <v>#DIV/0!</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row>
    <row r="28" spans="1:32" x14ac:dyDescent="0.25">
      <c r="A28" s="36"/>
      <c r="C28" s="84"/>
      <c r="D28" s="84"/>
      <c r="E28" s="84"/>
      <c r="F28" s="84"/>
      <c r="G28" s="84"/>
      <c r="H28" s="85"/>
      <c r="I28" s="36"/>
      <c r="J28" s="36"/>
      <c r="K28" s="36"/>
      <c r="L28" s="36"/>
      <c r="M28" s="36"/>
      <c r="N28" s="36"/>
      <c r="O28" s="36"/>
      <c r="P28" s="36"/>
      <c r="Q28" s="36"/>
      <c r="R28" s="36"/>
      <c r="S28" s="36"/>
      <c r="T28" s="36"/>
      <c r="U28" s="36"/>
      <c r="V28" s="36"/>
      <c r="W28" s="36"/>
      <c r="X28" s="36"/>
      <c r="Y28" s="36"/>
      <c r="Z28" s="36"/>
      <c r="AA28" s="36"/>
      <c r="AB28" s="36"/>
      <c r="AC28" s="36"/>
      <c r="AD28" s="36"/>
      <c r="AE28" s="36"/>
      <c r="AF28" s="36"/>
    </row>
    <row r="29" spans="1:32" x14ac:dyDescent="0.25">
      <c r="A29" s="99" t="s">
        <v>49</v>
      </c>
      <c r="B29" s="99"/>
      <c r="C29" s="100"/>
      <c r="D29" s="100"/>
      <c r="E29" s="100"/>
      <c r="F29" s="100"/>
      <c r="G29" s="22"/>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row>
    <row r="30" spans="1:32" x14ac:dyDescent="0.25">
      <c r="A30" s="36"/>
      <c r="B30" s="96" t="s">
        <v>24</v>
      </c>
      <c r="C30" s="97"/>
      <c r="D30" s="97"/>
      <c r="E30" s="97"/>
      <c r="F30" s="98"/>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1:32" x14ac:dyDescent="0.25">
      <c r="A31" s="36"/>
      <c r="B31" s="16"/>
      <c r="C31" s="17" t="s">
        <v>21</v>
      </c>
      <c r="D31" s="17" t="s">
        <v>3</v>
      </c>
      <c r="E31" s="17" t="s">
        <v>2</v>
      </c>
      <c r="F31" s="18" t="s">
        <v>7</v>
      </c>
      <c r="G31" s="45"/>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row>
    <row r="32" spans="1:32" x14ac:dyDescent="0.25">
      <c r="A32" s="36"/>
      <c r="B32" s="30" t="s">
        <v>25</v>
      </c>
      <c r="C32" s="34">
        <v>0.36</v>
      </c>
      <c r="D32" s="34">
        <v>1</v>
      </c>
      <c r="E32" s="34">
        <v>0.38</v>
      </c>
      <c r="F32" s="34">
        <v>1.04</v>
      </c>
      <c r="G32" s="45"/>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x14ac:dyDescent="0.25">
      <c r="A33" s="36"/>
      <c r="B33" s="31" t="s">
        <v>36</v>
      </c>
      <c r="C33" s="8"/>
      <c r="D33" s="8"/>
      <c r="E33" s="8"/>
      <c r="F33" s="9"/>
      <c r="G33" s="45"/>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row>
    <row r="34" spans="1:32"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1:32" x14ac:dyDescent="0.25">
      <c r="A35" s="36"/>
      <c r="B35" s="101" t="s">
        <v>32</v>
      </c>
      <c r="C35" s="101"/>
      <c r="D35" s="101"/>
      <c r="E35" s="101"/>
      <c r="F35" s="101"/>
      <c r="G35" s="53"/>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1:32" x14ac:dyDescent="0.25">
      <c r="A36" s="36"/>
      <c r="B36" s="19"/>
      <c r="C36" s="20" t="s">
        <v>21</v>
      </c>
      <c r="D36" s="20" t="s">
        <v>3</v>
      </c>
      <c r="E36" s="20" t="s">
        <v>2</v>
      </c>
      <c r="F36" s="20" t="s">
        <v>7</v>
      </c>
      <c r="G36" s="21" t="s">
        <v>18</v>
      </c>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1:32" x14ac:dyDescent="0.25">
      <c r="A37" s="36"/>
      <c r="B37" s="32" t="s">
        <v>36</v>
      </c>
      <c r="C37" s="5">
        <f>VLOOKUP($B37,HPRPD_RN,2,0)</f>
        <v>0</v>
      </c>
      <c r="D37" s="5">
        <f>VLOOKUP($B37,HPRPD_RN,3,0)</f>
        <v>0</v>
      </c>
      <c r="E37" s="5">
        <f>VLOOKUP($B37,HPRPD_RN,4,0)</f>
        <v>0</v>
      </c>
      <c r="F37" s="5">
        <f>VLOOKUP($B37,HPRPD_RN,5,0)</f>
        <v>0</v>
      </c>
      <c r="G37" s="88"/>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row>
    <row r="38" spans="1:32" x14ac:dyDescent="0.25">
      <c r="A38" s="36"/>
      <c r="B38" s="33" t="s">
        <v>33</v>
      </c>
      <c r="C38" s="26" t="e">
        <f>C37/$C37</f>
        <v>#DIV/0!</v>
      </c>
      <c r="D38" s="26" t="e">
        <f t="shared" ref="D38" si="4">D37/$C37</f>
        <v>#DIV/0!</v>
      </c>
      <c r="E38" s="26" t="e">
        <f t="shared" ref="E38" si="5">E37/$C37</f>
        <v>#DIV/0!</v>
      </c>
      <c r="F38" s="26" t="e">
        <f t="shared" ref="F38" si="6">F37/$C37</f>
        <v>#DIV/0!</v>
      </c>
      <c r="G38" s="89"/>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row>
    <row r="39" spans="1:32" x14ac:dyDescent="0.25">
      <c r="A39" s="36"/>
      <c r="B39" s="33" t="s">
        <v>28</v>
      </c>
      <c r="C39" s="27" t="e">
        <f>+C38*C$12</f>
        <v>#DIV/0!</v>
      </c>
      <c r="D39" s="27" t="e">
        <f t="shared" ref="D39" si="7">+D38*D$12</f>
        <v>#DIV/0!</v>
      </c>
      <c r="E39" s="27" t="e">
        <f t="shared" ref="E39" si="8">+E38*E$12</f>
        <v>#DIV/0!</v>
      </c>
      <c r="F39" s="27" t="e">
        <f t="shared" ref="F39" si="9">+F38*F$12</f>
        <v>#DIV/0!</v>
      </c>
      <c r="G39" s="28" t="e">
        <f>SUM(C39:F39)</f>
        <v>#DIV/0!</v>
      </c>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2" x14ac:dyDescent="0.25">
      <c r="A40" s="36"/>
      <c r="B40" s="23" t="s">
        <v>40</v>
      </c>
      <c r="C40" s="24" t="e">
        <f>+C39/$G39</f>
        <v>#DIV/0!</v>
      </c>
      <c r="D40" s="24" t="e">
        <f t="shared" ref="D40" si="10">+D39/$G39</f>
        <v>#DIV/0!</v>
      </c>
      <c r="E40" s="24" t="e">
        <f t="shared" ref="E40" si="11">+E39/$G39</f>
        <v>#DIV/0!</v>
      </c>
      <c r="F40" s="24" t="e">
        <f t="shared" ref="F40" si="12">+F39/$G39</f>
        <v>#DIV/0!</v>
      </c>
      <c r="G40" s="25" t="e">
        <f>SUM(C40:F40)</f>
        <v>#DIV/0!</v>
      </c>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1:32"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1:32"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row>
    <row r="43" spans="1:32"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1:32"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row>
    <row r="45" spans="1:32" x14ac:dyDescent="0.25">
      <c r="A45" s="36"/>
      <c r="B45" s="36"/>
      <c r="C45" s="82"/>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row>
    <row r="47" spans="1:32"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row>
    <row r="48" spans="1:32"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row>
    <row r="50" spans="1:32"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row>
    <row r="52" spans="1:32"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row>
    <row r="54" spans="1:32"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row>
    <row r="55" spans="1:32"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row>
    <row r="57" spans="1:32"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row>
    <row r="59" spans="1:32"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row>
    <row r="60" spans="1:32"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row>
    <row r="61" spans="1:32"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row>
    <row r="62" spans="1:32"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row>
    <row r="63" spans="1:32"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row>
    <row r="67" spans="1:32"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row>
    <row r="68" spans="1:32"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row>
    <row r="69" spans="1:32"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row>
    <row r="70" spans="1:32"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x14ac:dyDescent="0.25">
      <c r="A96" s="36"/>
      <c r="B96" s="36"/>
      <c r="C96" s="36"/>
      <c r="D96" s="36"/>
      <c r="E96" s="36"/>
      <c r="F96" s="36"/>
      <c r="G96" s="36"/>
      <c r="H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x14ac:dyDescent="0.25">
      <c r="A97" s="36"/>
      <c r="B97" s="36"/>
      <c r="C97" s="36"/>
      <c r="D97" s="36"/>
      <c r="E97" s="36"/>
      <c r="F97" s="36"/>
      <c r="G97" s="36"/>
      <c r="H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x14ac:dyDescent="0.25">
      <c r="A98" s="36"/>
      <c r="B98" s="36"/>
      <c r="C98" s="36"/>
      <c r="D98" s="36"/>
      <c r="E98" s="36"/>
      <c r="F98" s="36"/>
      <c r="G98" s="36"/>
      <c r="H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x14ac:dyDescent="0.25">
      <c r="A99" s="36"/>
      <c r="B99" s="36"/>
      <c r="C99" s="36"/>
      <c r="D99" s="36"/>
      <c r="E99" s="36"/>
      <c r="F99" s="36"/>
      <c r="G99" s="36"/>
      <c r="H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x14ac:dyDescent="0.25">
      <c r="A100" s="36"/>
      <c r="B100" s="36"/>
      <c r="C100" s="36"/>
      <c r="D100" s="36"/>
      <c r="E100" s="36"/>
      <c r="F100" s="36"/>
      <c r="G100" s="36"/>
      <c r="H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x14ac:dyDescent="0.25">
      <c r="A101" s="36"/>
      <c r="B101" s="36"/>
      <c r="C101" s="36"/>
      <c r="D101" s="36"/>
      <c r="E101" s="36"/>
      <c r="F101" s="36"/>
      <c r="G101" s="36"/>
      <c r="H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x14ac:dyDescent="0.25">
      <c r="A102" s="36"/>
      <c r="B102" s="36"/>
      <c r="C102" s="36"/>
      <c r="D102" s="36"/>
      <c r="E102" s="36"/>
      <c r="F102" s="36"/>
      <c r="G102" s="36"/>
      <c r="H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x14ac:dyDescent="0.25">
      <c r="A103" s="36"/>
      <c r="B103" s="36"/>
      <c r="C103" s="36"/>
      <c r="D103" s="36"/>
      <c r="E103" s="36"/>
      <c r="F103" s="36"/>
      <c r="G103" s="36"/>
      <c r="H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x14ac:dyDescent="0.25">
      <c r="A104" s="36"/>
      <c r="B104" s="36"/>
      <c r="C104" s="36"/>
      <c r="D104" s="36"/>
      <c r="E104" s="36"/>
      <c r="F104" s="36"/>
      <c r="G104" s="36"/>
      <c r="H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x14ac:dyDescent="0.25">
      <c r="A105" s="36"/>
      <c r="B105" s="36"/>
      <c r="C105" s="36"/>
      <c r="D105" s="36"/>
      <c r="E105" s="36"/>
      <c r="F105" s="36"/>
      <c r="G105" s="36"/>
      <c r="H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x14ac:dyDescent="0.25">
      <c r="A106" s="36"/>
      <c r="B106" s="36"/>
      <c r="C106" s="36"/>
      <c r="D106" s="36"/>
      <c r="E106" s="36"/>
      <c r="F106" s="36"/>
      <c r="G106" s="36"/>
      <c r="H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x14ac:dyDescent="0.25">
      <c r="A107" s="36"/>
      <c r="B107" s="36"/>
      <c r="C107" s="36"/>
      <c r="D107" s="36"/>
      <c r="E107" s="36"/>
      <c r="F107" s="36"/>
      <c r="G107" s="36"/>
      <c r="H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x14ac:dyDescent="0.25">
      <c r="A108" s="36"/>
      <c r="B108" s="36"/>
      <c r="C108" s="36"/>
      <c r="D108" s="36"/>
      <c r="E108" s="36"/>
      <c r="F108" s="36"/>
      <c r="G108" s="36"/>
      <c r="H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x14ac:dyDescent="0.25">
      <c r="A109" s="36"/>
      <c r="B109" s="36"/>
      <c r="C109" s="36"/>
      <c r="D109" s="36"/>
      <c r="E109" s="36"/>
      <c r="F109" s="36"/>
      <c r="G109" s="36"/>
      <c r="H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x14ac:dyDescent="0.25">
      <c r="A110" s="36"/>
      <c r="B110" s="36"/>
      <c r="C110" s="36"/>
      <c r="D110" s="36"/>
      <c r="E110" s="36"/>
      <c r="F110" s="36"/>
      <c r="G110" s="36"/>
      <c r="H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x14ac:dyDescent="0.25">
      <c r="A111" s="36"/>
      <c r="B111" s="36"/>
      <c r="C111" s="36"/>
      <c r="D111" s="36"/>
      <c r="E111" s="36"/>
      <c r="F111" s="36"/>
      <c r="G111" s="36"/>
      <c r="H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x14ac:dyDescent="0.25">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row r="113" spans="10:32" x14ac:dyDescent="0.25">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row>
    <row r="114" spans="10:32" x14ac:dyDescent="0.25">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row>
    <row r="115" spans="10:32" x14ac:dyDescent="0.25">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row>
    <row r="116" spans="10:32" x14ac:dyDescent="0.25">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row>
    <row r="117" spans="10:32" x14ac:dyDescent="0.25">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row>
    <row r="118" spans="10:32" x14ac:dyDescent="0.25">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row>
    <row r="119" spans="10:32" x14ac:dyDescent="0.25">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row>
    <row r="120" spans="10:32" x14ac:dyDescent="0.25">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row>
    <row r="121" spans="10:32" x14ac:dyDescent="0.25">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row>
    <row r="122" spans="10:32" x14ac:dyDescent="0.25">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row>
    <row r="123" spans="10:32" x14ac:dyDescent="0.25">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row>
    <row r="124" spans="10:32" x14ac:dyDescent="0.25">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row>
    <row r="125" spans="10:32" x14ac:dyDescent="0.25">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row>
  </sheetData>
  <mergeCells count="15">
    <mergeCell ref="A6:G6"/>
    <mergeCell ref="G37:G38"/>
    <mergeCell ref="G24:G25"/>
    <mergeCell ref="B16:F16"/>
    <mergeCell ref="B22:G22"/>
    <mergeCell ref="B30:F30"/>
    <mergeCell ref="A29:B29"/>
    <mergeCell ref="C29:D29"/>
    <mergeCell ref="E29:F29"/>
    <mergeCell ref="B35:F35"/>
    <mergeCell ref="A9:B9"/>
    <mergeCell ref="C9:D9"/>
    <mergeCell ref="E9:F9"/>
    <mergeCell ref="E15:F15"/>
    <mergeCell ref="B10:G10"/>
  </mergeCells>
  <dataValidations count="3">
    <dataValidation type="list" allowBlank="1" showInputMessage="1" showErrorMessage="1" prompt="Click on arrow to choose hours per resident per day to use" sqref="B24" xr:uid="{80F703F7-4301-43FE-BFFD-3738F809AF89}">
      <formula1>$B$18:$B$19</formula1>
    </dataValidation>
    <dataValidation allowBlank="1" showInputMessage="1" showErrorMessage="1" prompt="Enter your safe care hours HCA &amp; AC per resident per day (if any, else leave blank)" sqref="B19 B33" xr:uid="{E7555661-2C5E-4CDB-8696-146B524AAB22}"/>
    <dataValidation type="list" allowBlank="1" showInputMessage="1" showErrorMessage="1" prompt="Click on arrow to choose hours per resident per day to use" sqref="B37" xr:uid="{4CD9D34D-07FC-4654-90B2-F8F1F354D1DC}">
      <formula1>$B$32:$B$33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CD3C-1B56-46E5-B1F3-267D1FF3690B}">
  <dimension ref="A1:AF112"/>
  <sheetViews>
    <sheetView workbookViewId="0">
      <selection activeCell="B38" sqref="B38:G49"/>
    </sheetView>
  </sheetViews>
  <sheetFormatPr defaultRowHeight="15" x14ac:dyDescent="0.25"/>
  <cols>
    <col min="2" max="2" width="25.28515625" customWidth="1"/>
    <col min="3" max="3" width="21.140625" customWidth="1"/>
    <col min="4" max="4" width="17" customWidth="1"/>
    <col min="5" max="5" width="16.140625" customWidth="1"/>
    <col min="6" max="6" width="17.28515625" customWidth="1"/>
    <col min="7" max="7" width="14.42578125" customWidth="1"/>
    <col min="8" max="8" width="14" customWidth="1"/>
    <col min="9" max="9" width="11.7109375" customWidth="1"/>
    <col min="10" max="10" width="12.28515625" customWidth="1"/>
    <col min="11" max="11" width="15.85546875" customWidth="1"/>
    <col min="13" max="13" width="8.5703125" hidden="1" customWidth="1"/>
    <col min="14" max="14" width="13.140625" customWidth="1"/>
    <col min="15" max="15" width="11.28515625" customWidth="1"/>
    <col min="16" max="16" width="10.7109375" customWidth="1"/>
    <col min="17" max="17" width="11" customWidth="1"/>
    <col min="18" max="18" width="17.42578125" customWidth="1"/>
    <col min="20" max="20" width="14.28515625" customWidth="1"/>
    <col min="21" max="21" width="15" customWidth="1"/>
    <col min="22" max="22" width="13.85546875" customWidth="1"/>
    <col min="23" max="23" width="11.42578125" customWidth="1"/>
    <col min="27" max="27" width="11.5703125" customWidth="1"/>
    <col min="28" max="29" width="12.7109375" customWidth="1"/>
  </cols>
  <sheetData>
    <row r="1" spans="1:24" x14ac:dyDescent="0.25">
      <c r="A1" s="36"/>
      <c r="B1" s="36"/>
      <c r="C1" s="36"/>
      <c r="D1" s="36"/>
      <c r="E1" s="36"/>
      <c r="F1" s="36"/>
      <c r="G1" s="36"/>
      <c r="H1" s="36"/>
      <c r="I1" s="36"/>
      <c r="J1" s="36"/>
      <c r="K1" s="36"/>
      <c r="L1" s="36"/>
      <c r="M1" s="36"/>
      <c r="N1" s="36"/>
      <c r="O1" s="36"/>
      <c r="P1" s="36"/>
      <c r="Q1" s="36"/>
      <c r="R1" s="36"/>
      <c r="S1" s="36"/>
      <c r="T1" s="36"/>
      <c r="U1" s="36"/>
      <c r="V1" s="36"/>
      <c r="W1" s="36"/>
      <c r="X1" s="36"/>
    </row>
    <row r="2" spans="1:24" hidden="1" x14ac:dyDescent="0.25">
      <c r="A2" s="36"/>
      <c r="B2" s="104" t="s">
        <v>4</v>
      </c>
      <c r="C2" s="105"/>
      <c r="D2" s="105"/>
      <c r="E2" s="105"/>
      <c r="F2" s="105"/>
      <c r="G2" s="106"/>
      <c r="H2" s="36"/>
      <c r="I2" s="36"/>
      <c r="J2" s="36"/>
      <c r="K2" s="36"/>
      <c r="L2" s="36"/>
      <c r="M2" s="36"/>
      <c r="N2" s="36"/>
      <c r="O2" s="36"/>
      <c r="P2" s="36"/>
      <c r="Q2" s="36"/>
      <c r="R2" s="36"/>
      <c r="S2" s="36"/>
      <c r="T2" s="36"/>
      <c r="U2" s="36"/>
      <c r="V2" s="36"/>
      <c r="W2" s="36"/>
      <c r="X2" s="36"/>
    </row>
    <row r="3" spans="1:24" ht="15.75" hidden="1" thickBot="1" x14ac:dyDescent="0.3">
      <c r="A3" s="36"/>
      <c r="B3" s="107" t="s">
        <v>5</v>
      </c>
      <c r="C3" s="108"/>
      <c r="D3" s="111" t="s">
        <v>6</v>
      </c>
      <c r="E3" s="112"/>
      <c r="F3" s="112"/>
      <c r="G3" s="113"/>
      <c r="H3" s="36"/>
      <c r="I3" s="36"/>
      <c r="J3" s="36"/>
      <c r="K3" s="36"/>
      <c r="L3" s="36"/>
      <c r="M3" s="36"/>
      <c r="N3" s="36"/>
      <c r="O3" s="36"/>
      <c r="P3" s="36"/>
      <c r="Q3" s="36"/>
      <c r="R3" s="36"/>
      <c r="S3" s="36"/>
      <c r="T3" s="36"/>
      <c r="U3" s="36"/>
      <c r="V3" s="36"/>
      <c r="W3" s="36"/>
      <c r="X3" s="36"/>
    </row>
    <row r="4" spans="1:24" ht="15.75" hidden="1" thickBot="1" x14ac:dyDescent="0.3">
      <c r="A4" s="36"/>
      <c r="B4" s="109"/>
      <c r="C4" s="110"/>
      <c r="D4" s="55" t="s">
        <v>1</v>
      </c>
      <c r="E4" s="55" t="s">
        <v>3</v>
      </c>
      <c r="F4" s="55" t="s">
        <v>2</v>
      </c>
      <c r="G4" s="54" t="s">
        <v>7</v>
      </c>
      <c r="H4" s="36"/>
      <c r="I4" s="36"/>
      <c r="J4" s="36"/>
      <c r="K4" s="36"/>
      <c r="L4" s="36"/>
      <c r="M4" s="36"/>
      <c r="N4" s="36"/>
      <c r="O4" s="36"/>
      <c r="P4" s="36"/>
      <c r="Q4" s="36"/>
      <c r="R4" s="36"/>
      <c r="S4" s="36"/>
      <c r="T4" s="36"/>
      <c r="U4" s="36"/>
      <c r="V4" s="36"/>
      <c r="W4" s="36"/>
      <c r="X4" s="36"/>
    </row>
    <row r="5" spans="1:24" ht="15.75" hidden="1" thickBot="1" x14ac:dyDescent="0.3">
      <c r="A5" s="36"/>
      <c r="B5" s="114" t="s">
        <v>8</v>
      </c>
      <c r="C5" s="56" t="s">
        <v>9</v>
      </c>
      <c r="D5" s="57">
        <v>0.28000000000000003</v>
      </c>
      <c r="E5" s="57">
        <v>0.78</v>
      </c>
      <c r="F5" s="57">
        <v>0.3</v>
      </c>
      <c r="G5" s="58">
        <v>0.28999999999999998</v>
      </c>
      <c r="H5" s="36"/>
      <c r="I5" s="36"/>
      <c r="J5" s="36"/>
      <c r="K5" s="36"/>
      <c r="L5" s="36"/>
      <c r="M5" s="36"/>
      <c r="N5" s="36"/>
      <c r="O5" s="36"/>
      <c r="P5" s="36"/>
      <c r="Q5" s="36"/>
      <c r="R5" s="36"/>
      <c r="S5" s="36"/>
      <c r="T5" s="36"/>
      <c r="U5" s="36"/>
      <c r="V5" s="36"/>
      <c r="W5" s="36"/>
      <c r="X5" s="36"/>
    </row>
    <row r="6" spans="1:24" ht="15.75" hidden="1" thickBot="1" x14ac:dyDescent="0.3">
      <c r="A6" s="36"/>
      <c r="B6" s="115"/>
      <c r="C6" s="56" t="s">
        <v>10</v>
      </c>
      <c r="D6" s="59">
        <v>0.36</v>
      </c>
      <c r="E6" s="59">
        <v>1</v>
      </c>
      <c r="F6" s="59">
        <v>0.38</v>
      </c>
      <c r="G6" s="60">
        <v>1.04</v>
      </c>
      <c r="H6" s="36"/>
      <c r="I6" s="36"/>
      <c r="J6" s="36"/>
      <c r="K6" s="36"/>
      <c r="L6" s="36"/>
      <c r="M6" s="36"/>
      <c r="N6" s="36"/>
      <c r="O6" s="36"/>
      <c r="P6" s="36"/>
      <c r="Q6" s="36"/>
      <c r="R6" s="36"/>
      <c r="S6" s="36"/>
      <c r="T6" s="36"/>
      <c r="U6" s="36"/>
      <c r="V6" s="36"/>
      <c r="W6" s="36"/>
      <c r="X6" s="36"/>
    </row>
    <row r="7" spans="1:24" ht="15.75" hidden="1" thickBot="1" x14ac:dyDescent="0.3">
      <c r="A7" s="36"/>
      <c r="B7" s="116"/>
      <c r="C7" s="56" t="s">
        <v>11</v>
      </c>
      <c r="D7" s="59">
        <v>0.59</v>
      </c>
      <c r="E7" s="59">
        <v>1.33</v>
      </c>
      <c r="F7" s="59">
        <v>0.51</v>
      </c>
      <c r="G7" s="60">
        <v>1.42</v>
      </c>
      <c r="H7" s="36"/>
      <c r="I7" s="36"/>
      <c r="J7" s="36"/>
      <c r="K7" s="36"/>
      <c r="L7" s="36"/>
      <c r="M7" s="36"/>
      <c r="N7" s="36"/>
      <c r="O7" s="36"/>
      <c r="P7" s="36"/>
      <c r="Q7" s="36"/>
      <c r="R7" s="36"/>
      <c r="S7" s="36"/>
      <c r="T7" s="36"/>
      <c r="U7" s="36"/>
      <c r="V7" s="36"/>
      <c r="W7" s="36"/>
      <c r="X7" s="36"/>
    </row>
    <row r="8" spans="1:24" ht="15.75" hidden="1" thickBot="1" x14ac:dyDescent="0.3">
      <c r="A8" s="36"/>
      <c r="B8" s="114" t="s">
        <v>12</v>
      </c>
      <c r="C8" s="56" t="s">
        <v>9</v>
      </c>
      <c r="D8" s="59">
        <v>0.13</v>
      </c>
      <c r="E8" s="59">
        <v>0.09</v>
      </c>
      <c r="F8" s="59">
        <v>0.14000000000000001</v>
      </c>
      <c r="G8" s="60">
        <v>0.16</v>
      </c>
      <c r="H8" s="36"/>
      <c r="I8" s="36"/>
      <c r="J8" s="36"/>
      <c r="K8" s="36"/>
      <c r="L8" s="36"/>
      <c r="M8" s="36"/>
      <c r="N8" s="36"/>
      <c r="O8" s="36"/>
      <c r="P8" s="36"/>
      <c r="Q8" s="36"/>
      <c r="R8" s="36"/>
      <c r="S8" s="36"/>
      <c r="T8" s="36"/>
      <c r="U8" s="36"/>
      <c r="V8" s="36"/>
      <c r="W8" s="36"/>
      <c r="X8" s="36"/>
    </row>
    <row r="9" spans="1:24" ht="15.75" hidden="1" thickBot="1" x14ac:dyDescent="0.3">
      <c r="A9" s="36"/>
      <c r="B9" s="115"/>
      <c r="C9" s="56" t="s">
        <v>10</v>
      </c>
      <c r="D9" s="59">
        <v>0.21</v>
      </c>
      <c r="E9" s="59">
        <v>0.16</v>
      </c>
      <c r="F9" s="59">
        <v>0.26</v>
      </c>
      <c r="G9" s="60">
        <v>0.35</v>
      </c>
      <c r="H9" s="36"/>
      <c r="I9" s="36"/>
      <c r="J9" s="36"/>
      <c r="K9" s="36"/>
      <c r="L9" s="36"/>
      <c r="M9" s="36"/>
      <c r="N9" s="36"/>
      <c r="O9" s="36"/>
      <c r="P9" s="36"/>
      <c r="Q9" s="36"/>
      <c r="R9" s="36"/>
      <c r="S9" s="36"/>
      <c r="T9" s="36"/>
      <c r="U9" s="36"/>
      <c r="V9" s="36"/>
      <c r="W9" s="36"/>
      <c r="X9" s="36"/>
    </row>
    <row r="10" spans="1:24" ht="15.75" hidden="1" thickBot="1" x14ac:dyDescent="0.3">
      <c r="A10" s="36"/>
      <c r="B10" s="116"/>
      <c r="C10" s="56" t="s">
        <v>11</v>
      </c>
      <c r="D10" s="59">
        <v>0.38</v>
      </c>
      <c r="E10" s="59">
        <v>0.36</v>
      </c>
      <c r="F10" s="59">
        <v>0.42</v>
      </c>
      <c r="G10" s="60">
        <v>0.35</v>
      </c>
      <c r="H10" s="36"/>
      <c r="I10" s="36"/>
      <c r="J10" s="36"/>
      <c r="K10" s="36"/>
      <c r="L10" s="36"/>
      <c r="M10" s="36"/>
      <c r="N10" s="36"/>
      <c r="O10" s="36"/>
      <c r="P10" s="36"/>
      <c r="Q10" s="36"/>
      <c r="R10" s="36"/>
      <c r="S10" s="36"/>
      <c r="T10" s="36"/>
      <c r="U10" s="36"/>
      <c r="V10" s="36"/>
      <c r="W10" s="36"/>
      <c r="X10" s="36"/>
    </row>
    <row r="11" spans="1:24" ht="15.75" hidden="1" thickBot="1" x14ac:dyDescent="0.3">
      <c r="A11" s="36"/>
      <c r="B11" s="114" t="s">
        <v>13</v>
      </c>
      <c r="C11" s="56" t="s">
        <v>9</v>
      </c>
      <c r="D11" s="59">
        <v>1.53</v>
      </c>
      <c r="E11" s="59">
        <v>2.27</v>
      </c>
      <c r="F11" s="59">
        <v>2.15</v>
      </c>
      <c r="G11" s="61">
        <v>1.34</v>
      </c>
      <c r="H11" s="36"/>
      <c r="I11" s="36"/>
      <c r="J11" s="36"/>
      <c r="K11" s="36"/>
      <c r="L11" s="36"/>
      <c r="M11" s="36"/>
      <c r="N11" s="36"/>
      <c r="O11" s="36"/>
      <c r="P11" s="36"/>
      <c r="Q11" s="36"/>
      <c r="R11" s="36"/>
      <c r="S11" s="36"/>
      <c r="T11" s="36"/>
      <c r="U11" s="36"/>
      <c r="V11" s="36"/>
      <c r="W11" s="36"/>
      <c r="X11" s="36"/>
    </row>
    <row r="12" spans="1:24" ht="15.75" hidden="1" thickBot="1" x14ac:dyDescent="0.3">
      <c r="A12" s="36"/>
      <c r="B12" s="115"/>
      <c r="C12" s="56" t="s">
        <v>10</v>
      </c>
      <c r="D12" s="59">
        <v>1.88</v>
      </c>
      <c r="E12" s="59">
        <v>2.72</v>
      </c>
      <c r="F12" s="59">
        <v>2.63</v>
      </c>
      <c r="G12" s="62">
        <v>2.74</v>
      </c>
      <c r="H12" s="36"/>
      <c r="I12" s="36"/>
      <c r="J12" s="36"/>
      <c r="K12" s="36"/>
      <c r="L12" s="36"/>
      <c r="M12" s="36"/>
      <c r="N12" s="36"/>
      <c r="O12" s="36"/>
      <c r="P12" s="36"/>
      <c r="Q12" s="36"/>
      <c r="R12" s="36"/>
      <c r="S12" s="36"/>
      <c r="T12" s="36"/>
      <c r="U12" s="36"/>
      <c r="V12" s="36"/>
      <c r="W12" s="36"/>
      <c r="X12" s="36"/>
    </row>
    <row r="13" spans="1:24" ht="15.75" hidden="1" thickBot="1" x14ac:dyDescent="0.3">
      <c r="A13" s="36"/>
      <c r="B13" s="116"/>
      <c r="C13" s="56" t="s">
        <v>11</v>
      </c>
      <c r="D13" s="59">
        <v>2.25</v>
      </c>
      <c r="E13" s="59">
        <v>2.95</v>
      </c>
      <c r="F13" s="59">
        <v>2.96</v>
      </c>
      <c r="G13" s="60">
        <v>3.23</v>
      </c>
      <c r="H13" s="36"/>
      <c r="I13" s="36"/>
      <c r="J13" s="36"/>
      <c r="K13" s="36"/>
      <c r="L13" s="36"/>
      <c r="M13" s="36"/>
      <c r="N13" s="36"/>
      <c r="O13" s="36"/>
      <c r="P13" s="36"/>
      <c r="Q13" s="36"/>
      <c r="R13" s="36"/>
      <c r="S13" s="36"/>
      <c r="T13" s="36"/>
      <c r="U13" s="36"/>
      <c r="V13" s="36"/>
      <c r="W13" s="36"/>
      <c r="X13" s="36"/>
    </row>
    <row r="14" spans="1:24" ht="15.75" hidden="1" thickBot="1" x14ac:dyDescent="0.3">
      <c r="A14" s="36"/>
      <c r="B14" s="114" t="s">
        <v>14</v>
      </c>
      <c r="C14" s="56" t="s">
        <v>9</v>
      </c>
      <c r="D14" s="59">
        <v>0.16</v>
      </c>
      <c r="E14" s="59">
        <v>0.15</v>
      </c>
      <c r="F14" s="59">
        <v>0.2</v>
      </c>
      <c r="G14" s="60">
        <v>0.08</v>
      </c>
      <c r="H14" s="36"/>
      <c r="I14" s="36"/>
      <c r="J14" s="36"/>
      <c r="K14" s="36"/>
      <c r="L14" s="36"/>
      <c r="M14" s="36"/>
      <c r="N14" s="36"/>
      <c r="O14" s="36"/>
      <c r="P14" s="36"/>
      <c r="Q14" s="36"/>
      <c r="R14" s="36"/>
      <c r="S14" s="36"/>
      <c r="T14" s="36"/>
      <c r="U14" s="36"/>
      <c r="V14" s="36"/>
      <c r="W14" s="36"/>
      <c r="X14" s="36"/>
    </row>
    <row r="15" spans="1:24" ht="15.75" hidden="1" thickBot="1" x14ac:dyDescent="0.3">
      <c r="A15" s="36"/>
      <c r="B15" s="115"/>
      <c r="C15" s="56" t="s">
        <v>10</v>
      </c>
      <c r="D15" s="59">
        <v>0.21</v>
      </c>
      <c r="E15" s="59">
        <v>0.2</v>
      </c>
      <c r="F15" s="59">
        <v>0.32</v>
      </c>
      <c r="G15" s="60">
        <v>0.32</v>
      </c>
      <c r="H15" s="36"/>
      <c r="I15" s="36"/>
      <c r="J15" s="36"/>
      <c r="K15" s="36"/>
      <c r="L15" s="36"/>
      <c r="M15" s="36"/>
      <c r="N15" s="36"/>
      <c r="O15" s="36"/>
      <c r="P15" s="36"/>
      <c r="Q15" s="36"/>
      <c r="R15" s="36"/>
      <c r="S15" s="36"/>
      <c r="T15" s="36"/>
      <c r="U15" s="36"/>
      <c r="V15" s="36"/>
      <c r="W15" s="36"/>
      <c r="X15" s="36"/>
    </row>
    <row r="16" spans="1:24" ht="15.75" hidden="1" thickBot="1" x14ac:dyDescent="0.3">
      <c r="A16" s="36"/>
      <c r="B16" s="117"/>
      <c r="C16" s="63" t="s">
        <v>11</v>
      </c>
      <c r="D16" s="64">
        <v>0.3</v>
      </c>
      <c r="E16" s="64">
        <v>0.28000000000000003</v>
      </c>
      <c r="F16" s="64">
        <v>0.37</v>
      </c>
      <c r="G16" s="65">
        <v>0.43</v>
      </c>
      <c r="H16" s="36"/>
      <c r="I16" s="36"/>
      <c r="J16" s="36"/>
      <c r="K16" s="36"/>
      <c r="L16" s="36"/>
      <c r="M16" s="36"/>
      <c r="N16" s="36"/>
      <c r="O16" s="36"/>
      <c r="P16" s="36"/>
      <c r="Q16" s="36"/>
      <c r="R16" s="36"/>
      <c r="S16" s="36"/>
      <c r="T16" s="36"/>
      <c r="U16" s="36"/>
      <c r="V16" s="36"/>
      <c r="W16" s="36"/>
      <c r="X16" s="36"/>
    </row>
    <row r="17" spans="1:32" hidden="1" x14ac:dyDescent="0.25">
      <c r="A17" s="36"/>
      <c r="B17" s="36"/>
      <c r="C17" s="36"/>
      <c r="D17" s="36"/>
      <c r="E17" s="36"/>
      <c r="F17" s="36"/>
      <c r="G17" s="36"/>
      <c r="H17" s="36"/>
      <c r="I17" s="36"/>
      <c r="J17" s="36"/>
      <c r="K17" s="36"/>
      <c r="L17" s="36"/>
      <c r="M17" s="36"/>
      <c r="N17" s="36"/>
      <c r="O17" s="36"/>
      <c r="P17" s="36"/>
      <c r="Q17" s="36"/>
      <c r="R17" s="36"/>
      <c r="S17" s="36"/>
      <c r="T17" s="36"/>
      <c r="U17" s="36"/>
      <c r="V17" s="36"/>
      <c r="W17" s="36"/>
      <c r="X17" s="36"/>
    </row>
    <row r="18" spans="1:32" x14ac:dyDescent="0.25">
      <c r="A18" s="36"/>
      <c r="B18" s="35" t="s">
        <v>29</v>
      </c>
      <c r="C18" s="36"/>
      <c r="D18" s="36"/>
      <c r="E18" s="36"/>
      <c r="F18" s="36"/>
      <c r="G18" s="36"/>
      <c r="H18" s="36"/>
      <c r="I18" s="36"/>
      <c r="J18" s="36"/>
      <c r="K18" s="36"/>
      <c r="L18" s="36"/>
      <c r="M18" s="36"/>
      <c r="N18" s="118"/>
      <c r="O18" s="119"/>
      <c r="P18" s="119"/>
      <c r="Q18" s="119"/>
      <c r="R18" s="67"/>
      <c r="S18" s="36"/>
      <c r="T18" s="103"/>
      <c r="U18" s="103"/>
      <c r="V18" s="103"/>
      <c r="W18" s="103"/>
      <c r="X18" s="103"/>
    </row>
    <row r="19" spans="1:32" x14ac:dyDescent="0.25">
      <c r="A19" s="36"/>
      <c r="B19" s="35"/>
      <c r="C19" s="36"/>
      <c r="D19" s="36"/>
      <c r="E19" s="36"/>
      <c r="F19" s="36"/>
      <c r="G19" s="36"/>
      <c r="H19" s="36"/>
      <c r="I19" s="36"/>
      <c r="J19" s="36"/>
      <c r="K19" s="36"/>
      <c r="L19" s="36"/>
      <c r="M19" s="36"/>
      <c r="N19" s="66"/>
      <c r="O19" s="67"/>
      <c r="P19" s="67"/>
      <c r="Q19" s="67"/>
      <c r="R19" s="67"/>
      <c r="S19" s="36"/>
      <c r="T19" s="68"/>
      <c r="U19" s="68"/>
      <c r="V19" s="68"/>
      <c r="W19" s="68"/>
      <c r="X19" s="68"/>
    </row>
    <row r="20" spans="1:32" x14ac:dyDescent="0.25">
      <c r="A20" s="36"/>
      <c r="B20" s="35"/>
      <c r="C20" s="36"/>
      <c r="D20" s="36"/>
      <c r="E20" s="36"/>
      <c r="F20" s="36"/>
      <c r="G20" s="36"/>
      <c r="H20" s="36"/>
      <c r="I20" s="36"/>
      <c r="J20" s="36"/>
      <c r="K20" s="36"/>
      <c r="L20" s="36"/>
      <c r="M20" s="36"/>
      <c r="N20" s="66"/>
      <c r="O20" s="67"/>
      <c r="P20" s="67"/>
      <c r="Q20" s="67"/>
      <c r="R20" s="67"/>
      <c r="S20" s="36"/>
      <c r="T20" s="68"/>
      <c r="U20" s="68"/>
      <c r="V20" s="68"/>
      <c r="W20" s="68"/>
      <c r="X20" s="68"/>
    </row>
    <row r="21" spans="1:32" x14ac:dyDescent="0.25">
      <c r="A21" s="36"/>
      <c r="B21" s="35"/>
      <c r="C21" s="36"/>
      <c r="D21" s="36"/>
      <c r="E21" s="36"/>
      <c r="F21" s="36"/>
      <c r="G21" s="36"/>
      <c r="H21" s="36"/>
      <c r="I21" s="36"/>
      <c r="J21" s="36"/>
      <c r="K21" s="36"/>
      <c r="L21" s="36"/>
      <c r="M21" s="36"/>
      <c r="N21" s="66"/>
      <c r="O21" s="67"/>
      <c r="P21" s="67"/>
      <c r="Q21" s="67"/>
      <c r="R21" s="67"/>
      <c r="S21" s="36"/>
      <c r="T21" s="68"/>
      <c r="U21" s="68"/>
      <c r="V21" s="68"/>
      <c r="W21" s="68"/>
      <c r="X21" s="68"/>
    </row>
    <row r="22" spans="1:32" x14ac:dyDescent="0.25">
      <c r="A22" s="36"/>
      <c r="B22" s="35" t="s">
        <v>45</v>
      </c>
      <c r="C22" s="36"/>
      <c r="D22" s="36"/>
      <c r="E22" s="36"/>
      <c r="F22" s="36"/>
      <c r="G22" s="36"/>
      <c r="H22" s="68"/>
      <c r="I22" s="68"/>
      <c r="J22" s="68"/>
      <c r="K22" s="68"/>
      <c r="L22" s="36"/>
      <c r="M22" s="36"/>
      <c r="N22" s="66"/>
      <c r="O22" s="66"/>
      <c r="P22" s="66"/>
      <c r="Q22" s="66"/>
      <c r="R22" s="66"/>
      <c r="S22" s="36"/>
      <c r="T22" s="68"/>
      <c r="U22" s="68"/>
      <c r="V22" s="68"/>
      <c r="W22" s="68"/>
      <c r="X22" s="68"/>
      <c r="Y22" s="36"/>
      <c r="Z22" s="68"/>
      <c r="AA22" s="68"/>
      <c r="AB22" s="3"/>
      <c r="AC22" s="3"/>
      <c r="AD22" s="3"/>
    </row>
    <row r="23" spans="1:32" x14ac:dyDescent="0.25">
      <c r="A23" s="36"/>
      <c r="B23" s="10"/>
      <c r="C23" s="2" t="s">
        <v>1</v>
      </c>
      <c r="D23" s="2" t="s">
        <v>3</v>
      </c>
      <c r="E23" s="2" t="s">
        <v>2</v>
      </c>
      <c r="F23" s="2" t="s">
        <v>7</v>
      </c>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spans="1:32" x14ac:dyDescent="0.25">
      <c r="A24" s="36"/>
      <c r="B24" s="1" t="s">
        <v>15</v>
      </c>
      <c r="C24" s="7">
        <v>2.09</v>
      </c>
      <c r="D24" s="7">
        <v>2.9200000000000004</v>
      </c>
      <c r="E24" s="7">
        <v>2.9499999999999997</v>
      </c>
      <c r="F24" s="7">
        <v>3.06</v>
      </c>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row>
    <row r="25" spans="1:32" x14ac:dyDescent="0.25">
      <c r="A25" s="36"/>
      <c r="B25" s="1" t="s">
        <v>0</v>
      </c>
      <c r="C25" s="7">
        <v>0.36</v>
      </c>
      <c r="D25" s="7">
        <v>1</v>
      </c>
      <c r="E25" s="7">
        <v>0.38</v>
      </c>
      <c r="F25" s="7">
        <v>1.04</v>
      </c>
      <c r="G25" s="36"/>
      <c r="H25" s="69"/>
      <c r="I25" s="69"/>
      <c r="J25" s="69"/>
      <c r="K25" s="69"/>
      <c r="L25" s="36"/>
      <c r="M25" s="78"/>
      <c r="N25" s="68"/>
      <c r="O25" s="68"/>
      <c r="P25" s="68"/>
      <c r="Q25" s="68"/>
      <c r="R25" s="68"/>
      <c r="S25" s="36"/>
      <c r="T25" s="70"/>
      <c r="U25" s="70"/>
      <c r="V25" s="70"/>
      <c r="W25" s="70"/>
      <c r="X25" s="70"/>
      <c r="Y25" s="36"/>
      <c r="Z25" s="71"/>
      <c r="AA25" s="71"/>
      <c r="AB25" s="71"/>
      <c r="AC25" s="71"/>
      <c r="AD25" s="71"/>
      <c r="AE25" s="36"/>
    </row>
    <row r="26" spans="1:32" hidden="1" x14ac:dyDescent="0.25">
      <c r="A26" s="36"/>
      <c r="B26" s="4" t="s">
        <v>17</v>
      </c>
      <c r="C26" s="5">
        <v>1.88</v>
      </c>
      <c r="D26" s="5">
        <v>2.72</v>
      </c>
      <c r="E26" s="5">
        <v>2.63</v>
      </c>
      <c r="F26" s="6">
        <v>2.74</v>
      </c>
      <c r="H26" s="11"/>
      <c r="I26" s="11"/>
      <c r="J26" s="11"/>
      <c r="K26" s="11"/>
      <c r="M26" s="12"/>
      <c r="T26" s="13"/>
      <c r="U26" s="13"/>
      <c r="V26" s="13"/>
      <c r="W26" s="13"/>
      <c r="X26" s="13"/>
      <c r="Z26" s="14"/>
      <c r="AA26" s="14"/>
      <c r="AB26" s="14"/>
      <c r="AC26" s="14"/>
      <c r="AD26" s="14"/>
    </row>
    <row r="27" spans="1:32" x14ac:dyDescent="0.25">
      <c r="A27" s="36"/>
      <c r="B27" s="36"/>
      <c r="C27" s="36"/>
      <c r="D27" s="36"/>
      <c r="E27" s="36"/>
      <c r="F27" s="36"/>
      <c r="G27" s="36"/>
      <c r="H27" s="69"/>
      <c r="I27" s="69"/>
      <c r="J27" s="69"/>
      <c r="K27" s="69"/>
      <c r="L27" s="36"/>
      <c r="M27" s="36"/>
      <c r="N27" s="36"/>
      <c r="O27" s="36"/>
      <c r="P27" s="36"/>
      <c r="Q27" s="36"/>
      <c r="R27" s="36"/>
      <c r="S27" s="36"/>
      <c r="T27" s="70"/>
      <c r="U27" s="70"/>
      <c r="V27" s="70"/>
      <c r="W27" s="70"/>
      <c r="X27" s="70"/>
      <c r="Y27" s="36"/>
      <c r="Z27" s="71"/>
      <c r="AA27" s="71"/>
      <c r="AB27" s="71"/>
      <c r="AC27" s="71"/>
      <c r="AD27" s="71"/>
      <c r="AE27" s="36"/>
      <c r="AF27" s="36"/>
    </row>
    <row r="28" spans="1:32" x14ac:dyDescent="0.25">
      <c r="A28" s="36"/>
      <c r="B28" s="35" t="s">
        <v>30</v>
      </c>
      <c r="C28" s="72"/>
      <c r="D28" s="72"/>
      <c r="E28" s="72"/>
      <c r="F28" s="72"/>
      <c r="G28" s="73"/>
      <c r="H28" s="74"/>
      <c r="I28" s="74"/>
      <c r="J28" s="74"/>
      <c r="K28" s="74"/>
      <c r="L28" s="36"/>
      <c r="M28" s="36"/>
      <c r="N28" s="36"/>
      <c r="O28" s="36"/>
      <c r="P28" s="36"/>
      <c r="Q28" s="36"/>
      <c r="R28" s="36"/>
      <c r="S28" s="36"/>
      <c r="T28" s="75"/>
      <c r="U28" s="75"/>
      <c r="V28" s="75"/>
      <c r="W28" s="75"/>
      <c r="X28" s="75"/>
      <c r="Y28" s="36"/>
      <c r="Z28" s="76"/>
      <c r="AA28" s="76"/>
      <c r="AB28" s="76"/>
      <c r="AC28" s="76"/>
      <c r="AD28" s="77"/>
      <c r="AE28" s="36"/>
      <c r="AF28" s="36"/>
    </row>
    <row r="29" spans="1:32" x14ac:dyDescent="0.25">
      <c r="A29" s="36"/>
      <c r="B29" s="10"/>
      <c r="C29" s="2" t="s">
        <v>1</v>
      </c>
      <c r="D29" s="2" t="s">
        <v>3</v>
      </c>
      <c r="E29" s="2" t="s">
        <v>2</v>
      </c>
      <c r="F29" s="2" t="s">
        <v>7</v>
      </c>
      <c r="G29" s="36"/>
      <c r="H29" s="36"/>
      <c r="I29" s="36"/>
      <c r="J29" s="36"/>
      <c r="K29" s="36"/>
      <c r="L29" s="36"/>
      <c r="M29" s="36"/>
      <c r="N29" s="36"/>
      <c r="O29" s="36"/>
      <c r="P29" s="36"/>
      <c r="Q29" s="36"/>
      <c r="R29" s="36"/>
      <c r="S29" s="36"/>
      <c r="T29" s="36"/>
      <c r="U29" s="36"/>
      <c r="V29" s="36"/>
      <c r="W29" s="36"/>
      <c r="X29" s="36"/>
      <c r="Y29" s="36"/>
      <c r="Z29" s="36"/>
      <c r="AA29" s="36"/>
    </row>
    <row r="30" spans="1:32" x14ac:dyDescent="0.25">
      <c r="A30" s="36"/>
      <c r="B30" s="1" t="s">
        <v>16</v>
      </c>
      <c r="C30" s="7">
        <v>1.72</v>
      </c>
      <c r="D30" s="7">
        <v>2.35</v>
      </c>
      <c r="E30" s="7">
        <v>2.0699999999999998</v>
      </c>
      <c r="F30" s="7">
        <v>2.35</v>
      </c>
      <c r="G30" s="36"/>
      <c r="H30" s="36"/>
      <c r="I30" s="36"/>
      <c r="J30" s="36"/>
      <c r="K30" s="36"/>
      <c r="L30" s="36"/>
      <c r="M30" s="36"/>
      <c r="N30" s="36"/>
      <c r="O30" s="36"/>
      <c r="P30" s="36"/>
      <c r="Q30" s="36"/>
      <c r="R30" s="36"/>
      <c r="S30" s="36"/>
      <c r="T30" s="36"/>
      <c r="U30" s="36"/>
      <c r="V30" s="36"/>
      <c r="W30" s="36"/>
      <c r="X30" s="36"/>
      <c r="Y30" s="36"/>
      <c r="Z30" s="36"/>
      <c r="AA30" s="36"/>
    </row>
    <row r="31" spans="1:32" x14ac:dyDescent="0.25">
      <c r="A31" s="36"/>
      <c r="B31" s="1" t="s">
        <v>0</v>
      </c>
      <c r="C31" s="7">
        <v>0.28000000000000003</v>
      </c>
      <c r="D31" s="7">
        <v>1.1499999999999999</v>
      </c>
      <c r="E31" s="7">
        <v>0.5</v>
      </c>
      <c r="F31" s="7">
        <v>1.28</v>
      </c>
      <c r="G31" s="36"/>
      <c r="H31" s="69"/>
      <c r="I31" s="69"/>
      <c r="J31" s="69"/>
      <c r="K31" s="69"/>
      <c r="L31" s="36"/>
      <c r="M31" s="36"/>
      <c r="N31" s="36"/>
      <c r="O31" s="36"/>
      <c r="P31" s="36"/>
      <c r="Q31" s="36"/>
      <c r="R31" s="36"/>
      <c r="S31" s="36"/>
      <c r="T31" s="36"/>
      <c r="U31" s="36"/>
      <c r="V31" s="36"/>
      <c r="W31" s="36"/>
      <c r="X31" s="36"/>
      <c r="Y31" s="36"/>
      <c r="Z31" s="36"/>
      <c r="AA31" s="36"/>
    </row>
    <row r="32" spans="1:32"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x14ac:dyDescent="0.25">
      <c r="A33" s="36"/>
      <c r="B33" s="35" t="s">
        <v>31</v>
      </c>
      <c r="C33" s="72"/>
      <c r="D33" s="72"/>
      <c r="E33" s="72"/>
      <c r="F33" s="72"/>
      <c r="G33" s="73"/>
      <c r="H33" s="74"/>
      <c r="I33" s="74"/>
      <c r="J33" s="74"/>
      <c r="K33" s="74"/>
      <c r="L33" s="36"/>
      <c r="M33" s="36"/>
      <c r="N33" s="36"/>
      <c r="O33" s="36"/>
      <c r="P33" s="36"/>
      <c r="Q33" s="36"/>
      <c r="R33" s="36"/>
      <c r="S33" s="36"/>
      <c r="T33" s="75"/>
      <c r="U33" s="75"/>
      <c r="V33" s="75"/>
      <c r="W33" s="75"/>
      <c r="X33" s="75"/>
      <c r="Y33" s="36"/>
      <c r="Z33" s="76"/>
      <c r="AA33" s="76"/>
      <c r="AB33" s="76"/>
      <c r="AC33" s="76"/>
      <c r="AD33" s="77"/>
      <c r="AE33" s="36"/>
      <c r="AF33" s="36"/>
    </row>
    <row r="34" spans="1:32" x14ac:dyDescent="0.25">
      <c r="A34" s="36"/>
      <c r="B34" s="1"/>
      <c r="C34" s="2" t="s">
        <v>1</v>
      </c>
      <c r="D34" s="2" t="s">
        <v>3</v>
      </c>
      <c r="E34" s="2" t="s">
        <v>2</v>
      </c>
      <c r="F34" s="2" t="s">
        <v>7</v>
      </c>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row r="35" spans="1:32" x14ac:dyDescent="0.25">
      <c r="A35" s="36"/>
      <c r="B35" s="1" t="s">
        <v>16</v>
      </c>
      <c r="C35" s="7">
        <v>1.8768335008375192</v>
      </c>
      <c r="D35" s="7">
        <v>2.5239854616306996</v>
      </c>
      <c r="E35" s="7">
        <v>2.2687513725490196</v>
      </c>
      <c r="F35" s="7">
        <v>2.5856011673151764</v>
      </c>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row>
    <row r="36" spans="1:32" x14ac:dyDescent="0.25">
      <c r="A36" s="36"/>
      <c r="B36" s="1" t="s">
        <v>0</v>
      </c>
      <c r="C36" s="7">
        <v>0.28533768844221086</v>
      </c>
      <c r="D36" s="7">
        <v>1.1622786270983196</v>
      </c>
      <c r="E36" s="7">
        <v>0.50438039215686337</v>
      </c>
      <c r="F36" s="7">
        <v>1.363245784695202</v>
      </c>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row>
    <row r="37" spans="1:32"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row>
    <row r="38" spans="1:32" x14ac:dyDescent="0.25">
      <c r="A38" s="36"/>
      <c r="B38" s="36"/>
      <c r="C38" s="80"/>
      <c r="D38" s="80"/>
      <c r="E38" s="80"/>
      <c r="F38" s="80"/>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row>
    <row r="39" spans="1:32" x14ac:dyDescent="0.25">
      <c r="A39" s="36"/>
      <c r="B39" s="36"/>
      <c r="C39" s="79"/>
      <c r="D39" s="79"/>
      <c r="E39" s="79"/>
      <c r="F39" s="79"/>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2" x14ac:dyDescent="0.25">
      <c r="A40" s="36"/>
      <c r="B40" s="36"/>
      <c r="C40" s="81"/>
      <c r="D40" s="81"/>
      <c r="E40" s="81"/>
      <c r="F40" s="81"/>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1:32" x14ac:dyDescent="0.25">
      <c r="A41" s="36"/>
      <c r="B41" s="36"/>
      <c r="C41" s="69"/>
      <c r="D41" s="69"/>
      <c r="E41" s="69"/>
      <c r="F41" s="69"/>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row r="42" spans="1:32" x14ac:dyDescent="0.25">
      <c r="A42" s="36"/>
      <c r="B42" s="36"/>
      <c r="C42" s="80"/>
      <c r="D42" s="80"/>
      <c r="E42" s="80"/>
      <c r="F42" s="80"/>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row>
    <row r="43" spans="1:32" x14ac:dyDescent="0.25">
      <c r="A43" s="36"/>
      <c r="B43" s="36"/>
      <c r="C43" s="79"/>
      <c r="D43" s="79"/>
      <c r="E43" s="79"/>
      <c r="F43" s="79"/>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row>
    <row r="44" spans="1:32" x14ac:dyDescent="0.25">
      <c r="A44" s="36"/>
      <c r="B44" s="36"/>
      <c r="C44" s="80"/>
      <c r="D44" s="80"/>
      <c r="E44" s="80"/>
      <c r="F44" s="80"/>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row>
    <row r="45" spans="1:32"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row>
    <row r="47" spans="1:32" x14ac:dyDescent="0.25">
      <c r="A47" s="36"/>
      <c r="B47" s="36"/>
      <c r="C47" s="80"/>
      <c r="D47" s="80"/>
      <c r="E47" s="80"/>
      <c r="F47" s="80"/>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row>
    <row r="48" spans="1:32" x14ac:dyDescent="0.25">
      <c r="A48" s="36"/>
      <c r="B48" s="36"/>
      <c r="C48" s="79"/>
      <c r="D48" s="79"/>
      <c r="E48" s="79"/>
      <c r="F48" s="79"/>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row>
    <row r="49" spans="1:32" x14ac:dyDescent="0.25">
      <c r="A49" s="36"/>
      <c r="B49" s="36"/>
      <c r="C49" s="80"/>
      <c r="D49" s="80"/>
      <c r="E49" s="80"/>
      <c r="F49" s="80"/>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row>
    <row r="50" spans="1:32"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row>
    <row r="51" spans="1:32"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row>
    <row r="52" spans="1:32"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row>
    <row r="53" spans="1:32"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row>
    <row r="54" spans="1:32"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row>
    <row r="55" spans="1:32"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row>
    <row r="56" spans="1:32"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row>
    <row r="57" spans="1:32"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row>
    <row r="59" spans="1:32"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row>
    <row r="60" spans="1:32"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row>
    <row r="61" spans="1:32"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row>
    <row r="62" spans="1:32"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row>
    <row r="63" spans="1:32"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row>
    <row r="66" spans="1:32"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row>
    <row r="67" spans="1:32"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row>
    <row r="68" spans="1:32"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row>
    <row r="69" spans="1:32"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row>
    <row r="70" spans="1:32"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sheetData>
  <mergeCells count="9">
    <mergeCell ref="T18:X18"/>
    <mergeCell ref="B2:G2"/>
    <mergeCell ref="B3:C4"/>
    <mergeCell ref="D3:G3"/>
    <mergeCell ref="B5:B7"/>
    <mergeCell ref="B8:B10"/>
    <mergeCell ref="B11:B13"/>
    <mergeCell ref="B14:B16"/>
    <mergeCell ref="N18:Q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FF316B57D59543BD3A10ACD509435C" ma:contentTypeVersion="20" ma:contentTypeDescription="Create a new document." ma:contentTypeScope="" ma:versionID="3e1cfafdebec1c455d773545f027cdd1">
  <xsd:schema xmlns:xsd="http://www.w3.org/2001/XMLSchema" xmlns:xs="http://www.w3.org/2001/XMLSchema" xmlns:p="http://schemas.microsoft.com/office/2006/metadata/properties" xmlns:ns2="33fd84eb-248e-4390-9804-8f5d3474b28f" xmlns:ns3="30d68687-91b6-40d3-bd32-87aa648c95db" targetNamespace="http://schemas.microsoft.com/office/2006/metadata/properties" ma:root="true" ma:fieldsID="5830487d76052612a920c685756304fe" ns2:_="" ns3:_="">
    <xsd:import namespace="33fd84eb-248e-4390-9804-8f5d3474b28f"/>
    <xsd:import namespace="30d68687-91b6-40d3-bd32-87aa648c95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Dat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d84eb-248e-4390-9804-8f5d3474b2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ate" ma:index="21" nillable="true" ma:displayName="Date" ma:format="DateOnly" ma:internalName="Dat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ea3863-d0f6-434c-8738-491c5f368b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d68687-91b6-40d3-bd32-87aa648c95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ad084a5-3d9e-4e22-ad73-79696a8e13c4}" ma:internalName="TaxCatchAll" ma:showField="CatchAllData" ma:web="30d68687-91b6-40d3-bd32-87aa648c9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d68687-91b6-40d3-bd32-87aa648c95db" xsi:nil="true"/>
    <lcf76f155ced4ddcb4097134ff3c332f xmlns="33fd84eb-248e-4390-9804-8f5d3474b28f">
      <Terms xmlns="http://schemas.microsoft.com/office/infopath/2007/PartnerControls"/>
    </lcf76f155ced4ddcb4097134ff3c332f>
    <Date xmlns="33fd84eb-248e-4390-9804-8f5d3474b28f" xsi:nil="true"/>
  </documentManagement>
</p:properties>
</file>

<file path=customXml/itemProps1.xml><?xml version="1.0" encoding="utf-8"?>
<ds:datastoreItem xmlns:ds="http://schemas.openxmlformats.org/officeDocument/2006/customXml" ds:itemID="{2C470692-96AF-4E60-87BC-E9EA37061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d84eb-248e-4390-9804-8f5d3474b28f"/>
    <ds:schemaRef ds:uri="30d68687-91b6-40d3-bd32-87aa648c9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98EE8-84F4-4EE8-8ED9-B86B01FAFF1B}">
  <ds:schemaRefs>
    <ds:schemaRef ds:uri="http://schemas.microsoft.com/sharepoint/v3/contenttype/forms"/>
  </ds:schemaRefs>
</ds:datastoreItem>
</file>

<file path=customXml/itemProps3.xml><?xml version="1.0" encoding="utf-8"?>
<ds:datastoreItem xmlns:ds="http://schemas.openxmlformats.org/officeDocument/2006/customXml" ds:itemID="{D037093A-8D5A-4657-A4FE-5E70DD416FE4}">
  <ds:schemaRefs>
    <ds:schemaRef ds:uri="http://schemas.microsoft.com/office/2006/metadata/properties"/>
    <ds:schemaRef ds:uri="http://schemas.microsoft.com/office/infopath/2007/PartnerControls"/>
    <ds:schemaRef ds:uri="30d68687-91b6-40d3-bd32-87aa648c95db"/>
    <ds:schemaRef ds:uri="33fd84eb-248e-4390-9804-8f5d3474b2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Calculations</vt:lpstr>
      <vt:lpstr>Estimates of hrs per res day</vt:lpstr>
      <vt:lpstr>HPRPD_HCA_AC</vt:lpstr>
      <vt:lpstr>HPRPD_RN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McDougall</dc:creator>
  <cp:lastModifiedBy>Robert Krebs</cp:lastModifiedBy>
  <dcterms:created xsi:type="dcterms:W3CDTF">2015-06-05T18:17:20Z</dcterms:created>
  <dcterms:modified xsi:type="dcterms:W3CDTF">2026-04-01T20:33:05Z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0x010100AEFF316B57D59543BD3A10ACD509435C</vt:lpwstr>
  </property>
  <property fmtid="{D5CDD505-2E9C-101B-9397-08002B2CF9AE}" pid="3" name="MediaServiceImageTags">
    <vt:lpwstr/>
  </property>
</Properties>
</file>